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hr\Documents\SNES\CTA\2022 CTA janvier\GT DHG février 2022\"/>
    </mc:Choice>
  </mc:AlternateContent>
  <xr:revisionPtr revIDLastSave="0" documentId="8_{CEE129E4-32C3-42F3-90B0-B81DDF29EA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definedNames>
    <definedName name="_xlnm.Print_Area" localSheetId="0">Feuil1!$A$1:$T$267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5" i="1" l="1"/>
  <c r="L265" i="1"/>
  <c r="M265" i="1"/>
  <c r="P275" i="1" s="1"/>
  <c r="P276" i="1" s="1"/>
  <c r="N265" i="1"/>
  <c r="N266" i="1" s="1"/>
  <c r="J265" i="1"/>
  <c r="J266" i="1" s="1"/>
  <c r="K266" i="1"/>
  <c r="L266" i="1"/>
  <c r="M266" i="1"/>
  <c r="Q272" i="1"/>
  <c r="Q271" i="1"/>
  <c r="P273" i="1"/>
  <c r="O273" i="1"/>
  <c r="O275" i="1" s="1"/>
  <c r="O276" i="1" s="1"/>
  <c r="N273" i="1"/>
  <c r="Q273" i="1" s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5" i="1"/>
  <c r="S265" i="1" s="1"/>
  <c r="S266" i="1" s="1"/>
  <c r="R160" i="1"/>
  <c r="R161" i="1"/>
  <c r="R162" i="1"/>
  <c r="Q160" i="1"/>
  <c r="Q161" i="1"/>
  <c r="Q162" i="1"/>
  <c r="P160" i="1"/>
  <c r="P161" i="1"/>
  <c r="P162" i="1"/>
  <c r="O160" i="1"/>
  <c r="O161" i="1"/>
  <c r="O162" i="1"/>
  <c r="I265" i="1"/>
  <c r="H265" i="1"/>
  <c r="G265" i="1"/>
  <c r="F265" i="1"/>
  <c r="E265" i="1"/>
  <c r="O5" i="1"/>
  <c r="O265" i="1" s="1"/>
  <c r="O266" i="1" s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R6" i="1"/>
  <c r="R7" i="1"/>
  <c r="R8" i="1"/>
  <c r="R265" i="1" s="1"/>
  <c r="R266" i="1" s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5" i="1"/>
  <c r="Q6" i="1"/>
  <c r="Q265" i="1" s="1"/>
  <c r="Q266" i="1" s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5" i="1"/>
  <c r="P265" i="1" s="1"/>
  <c r="P266" i="1" s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N275" i="1" l="1"/>
  <c r="N276" i="1" s="1"/>
  <c r="Q275" i="1"/>
  <c r="Q276" i="1" s="1"/>
</calcChain>
</file>

<file path=xl/sharedStrings.xml><?xml version="1.0" encoding="utf-8"?>
<sst xmlns="http://schemas.openxmlformats.org/spreadsheetml/2006/main" count="1615" uniqueCount="641">
  <si>
    <t>N° RNE</t>
  </si>
  <si>
    <t>Sigle</t>
  </si>
  <si>
    <t>Dénomination</t>
  </si>
  <si>
    <t>Commune</t>
  </si>
  <si>
    <t xml:space="preserve">Total divisions </t>
  </si>
  <si>
    <t>HP</t>
  </si>
  <si>
    <t xml:space="preserve"> HSA </t>
  </si>
  <si>
    <t>IMP</t>
  </si>
  <si>
    <t>Total DHG</t>
  </si>
  <si>
    <t>Total divisions</t>
  </si>
  <si>
    <t>0770635X</t>
  </si>
  <si>
    <t>E.D.M.</t>
  </si>
  <si>
    <t>FONDATION POIDATZ</t>
  </si>
  <si>
    <t>ST FARGEAU PONTHIERRY</t>
  </si>
  <si>
    <t>0770884T</t>
  </si>
  <si>
    <t>CMP</t>
  </si>
  <si>
    <t>VILLEPATOUR</t>
  </si>
  <si>
    <t>PRESLES EN BRIE</t>
  </si>
  <si>
    <t>0770918E</t>
  </si>
  <si>
    <t>LGT LY</t>
  </si>
  <si>
    <t>URUGUAY FRANCE</t>
  </si>
  <si>
    <t>AVON</t>
  </si>
  <si>
    <t>0770920G</t>
  </si>
  <si>
    <t>LPO LY</t>
  </si>
  <si>
    <t>LA FAYETTE</t>
  </si>
  <si>
    <t>CHAMPAGNE SUR SEINE</t>
  </si>
  <si>
    <t>0772334U</t>
  </si>
  <si>
    <t>SEP</t>
  </si>
  <si>
    <t>LYCEE LAFAYETTE</t>
  </si>
  <si>
    <t>0770926N</t>
  </si>
  <si>
    <t>LGT</t>
  </si>
  <si>
    <t>FRANCOIS COUPERIN</t>
  </si>
  <si>
    <t>FONTAINEBLEAU</t>
  </si>
  <si>
    <t>0770927P</t>
  </si>
  <si>
    <t>LG</t>
  </si>
  <si>
    <t>INTERNATIONAL FRANCOIS 1ER</t>
  </si>
  <si>
    <t>0770933W</t>
  </si>
  <si>
    <t>JACQUES AMYOT</t>
  </si>
  <si>
    <t>MELUN</t>
  </si>
  <si>
    <t>0770934X</t>
  </si>
  <si>
    <t>LEONARD DE VINCI</t>
  </si>
  <si>
    <t>0770935Y</t>
  </si>
  <si>
    <t>DU LYCEE LEONARD DE VINCI</t>
  </si>
  <si>
    <t>0770940D</t>
  </si>
  <si>
    <t>ETIENNE BEZOUT</t>
  </si>
  <si>
    <t>NEMOURS</t>
  </si>
  <si>
    <t>0771028Z</t>
  </si>
  <si>
    <t>DU LYCEE ETIENNE BEZOUT</t>
  </si>
  <si>
    <t>0770942F</t>
  </si>
  <si>
    <t>LPO</t>
  </si>
  <si>
    <t>THIBAUT DE CHAMPAGNE</t>
  </si>
  <si>
    <t>PROVINS</t>
  </si>
  <si>
    <t>0771358H</t>
  </si>
  <si>
    <t>DU LYCEE THIBAULT DE CHAMPAGNE</t>
  </si>
  <si>
    <t>0770943G</t>
  </si>
  <si>
    <t>LP</t>
  </si>
  <si>
    <t>BENJAMIN FRANKLIN</t>
  </si>
  <si>
    <t>LA ROCHETTE</t>
  </si>
  <si>
    <t>0772644F</t>
  </si>
  <si>
    <t>SGT</t>
  </si>
  <si>
    <t>LP BENJAMIN FRANKLIN</t>
  </si>
  <si>
    <t>0770946K</t>
  </si>
  <si>
    <t>CENTRE DU JARD</t>
  </si>
  <si>
    <t>VOISENON</t>
  </si>
  <si>
    <t>0771027Y</t>
  </si>
  <si>
    <t>FREDERIC JOLIOT CURIE</t>
  </si>
  <si>
    <t>DAMMARIE LES LYS</t>
  </si>
  <si>
    <t>0771364P</t>
  </si>
  <si>
    <t>DU LYCEE JOLIOT CURIE</t>
  </si>
  <si>
    <t>0771125E</t>
  </si>
  <si>
    <t>CMPA</t>
  </si>
  <si>
    <t>CENTRE MEDICAL PEDAGOGIQUE ADO</t>
  </si>
  <si>
    <t>NEUFMOUTIERS EN BRIE</t>
  </si>
  <si>
    <t>0771336J</t>
  </si>
  <si>
    <t>LES PANNEVELLES</t>
  </si>
  <si>
    <t>0772326K</t>
  </si>
  <si>
    <t>LYCEE PANNEVELLES</t>
  </si>
  <si>
    <t>0771663P</t>
  </si>
  <si>
    <t>GEORGE SAND</t>
  </si>
  <si>
    <t>LE MEE SUR SEINE</t>
  </si>
  <si>
    <t>0771997C</t>
  </si>
  <si>
    <t>LP LYC</t>
  </si>
  <si>
    <t>JACQUES PREVERT</t>
  </si>
  <si>
    <t>COMBS LA VILLE</t>
  </si>
  <si>
    <t>0772127U</t>
  </si>
  <si>
    <t>GALILEE</t>
  </si>
  <si>
    <t>0772188K</t>
  </si>
  <si>
    <t>PIERRE MENDES-FRANCE</t>
  </si>
  <si>
    <t>SAVIGNY LE TEMPLE</t>
  </si>
  <si>
    <t>0772225A</t>
  </si>
  <si>
    <t>LINO VENTURA</t>
  </si>
  <si>
    <t>OZOIR LA FERRIERE</t>
  </si>
  <si>
    <t>0772441K</t>
  </si>
  <si>
    <t>LP LINO VENTURA</t>
  </si>
  <si>
    <t>0772230F</t>
  </si>
  <si>
    <t>BLAISE PASCAL</t>
  </si>
  <si>
    <t>BRIE COMTE ROBERT</t>
  </si>
  <si>
    <t>0772329N</t>
  </si>
  <si>
    <t>LYCEE BLAISE PASCAL</t>
  </si>
  <si>
    <t>0772243V</t>
  </si>
  <si>
    <t>CAMILLE CLAUDEL</t>
  </si>
  <si>
    <t>PONTAULT COMBAULT</t>
  </si>
  <si>
    <t>0772244W</t>
  </si>
  <si>
    <t>ANTONIN CAREME</t>
  </si>
  <si>
    <t>0772556K</t>
  </si>
  <si>
    <t>LP ANTONIN CAREME</t>
  </si>
  <si>
    <t>0772277G</t>
  </si>
  <si>
    <t>HENRI BECQUEREL</t>
  </si>
  <si>
    <t>NANGIS</t>
  </si>
  <si>
    <t>0772643E</t>
  </si>
  <si>
    <t>LPO HENRI BECQUEREL</t>
  </si>
  <si>
    <t>0772295B</t>
  </si>
  <si>
    <t>LA TOUR DES DAMES</t>
  </si>
  <si>
    <t>ROZAY EN BRIE</t>
  </si>
  <si>
    <t>0772336W</t>
  </si>
  <si>
    <t>LYCEE LA TOUR DES DAMES</t>
  </si>
  <si>
    <t>0772296C</t>
  </si>
  <si>
    <t>DE LA MARE CARREE</t>
  </si>
  <si>
    <t>MOISSY CRAMAYEL</t>
  </si>
  <si>
    <t>0772337X</t>
  </si>
  <si>
    <t>LYCEE LA MARE CARREE</t>
  </si>
  <si>
    <t>0772586T</t>
  </si>
  <si>
    <t>EXP</t>
  </si>
  <si>
    <t>MICRO-LYCEE DE SENART</t>
  </si>
  <si>
    <t>0772310T</t>
  </si>
  <si>
    <t>0770937A</t>
  </si>
  <si>
    <t>LYCEE SIMONE SIGNORET</t>
  </si>
  <si>
    <t>VAUX LE PENIL</t>
  </si>
  <si>
    <t>SIMONE SIGNORET</t>
  </si>
  <si>
    <t>0772332S</t>
  </si>
  <si>
    <t>SONIA DELAUNAY</t>
  </si>
  <si>
    <t>CESSON</t>
  </si>
  <si>
    <t>0772414F</t>
  </si>
  <si>
    <t>LYCEE SONIA DELAUNAY</t>
  </si>
  <si>
    <t>0772342C</t>
  </si>
  <si>
    <t>0771617P</t>
  </si>
  <si>
    <t>DU LYCEE CLEMENT ADER</t>
  </si>
  <si>
    <t>TOURNAN EN BRIE</t>
  </si>
  <si>
    <t>CLEMENT ADER</t>
  </si>
  <si>
    <t>0772737G</t>
  </si>
  <si>
    <t>INTERNAT D'EXCELLENCE  SOURDUN</t>
  </si>
  <si>
    <t>0770922J</t>
  </si>
  <si>
    <t>GASTON BACHELARD</t>
  </si>
  <si>
    <t>CHELLES</t>
  </si>
  <si>
    <t>0770924L</t>
  </si>
  <si>
    <t>JULES FERRY</t>
  </si>
  <si>
    <t>COULOMMIERS</t>
  </si>
  <si>
    <t>0770930T</t>
  </si>
  <si>
    <t>HENRI MOISSAN</t>
  </si>
  <si>
    <t>MEAUX</t>
  </si>
  <si>
    <t>0770931U</t>
  </si>
  <si>
    <t>PIERRE DE COUBERTIN</t>
  </si>
  <si>
    <t>0770944H</t>
  </si>
  <si>
    <t>AUGUSTE PERDONNET</t>
  </si>
  <si>
    <t>THORIGNY SUR MARNE</t>
  </si>
  <si>
    <t>0771171E</t>
  </si>
  <si>
    <t>LOUIS LUMIERE</t>
  </si>
  <si>
    <t>0771512A</t>
  </si>
  <si>
    <t>VAN DONGEN</t>
  </si>
  <si>
    <t>LAGNY SUR MARNE</t>
  </si>
  <si>
    <t>0771652C</t>
  </si>
  <si>
    <t>LE BRASSET</t>
  </si>
  <si>
    <t>0771658J</t>
  </si>
  <si>
    <t>0770923K</t>
  </si>
  <si>
    <t>DU LYCEE DU GUE A TRESMES</t>
  </si>
  <si>
    <t>CONGIS SUR THEROUANNE</t>
  </si>
  <si>
    <t>DU GUE A TRESMES</t>
  </si>
  <si>
    <t>0771763Y</t>
  </si>
  <si>
    <t>CHARLES LE CHAUVE</t>
  </si>
  <si>
    <t>ROISSY EN BRIE</t>
  </si>
  <si>
    <t>0771880A</t>
  </si>
  <si>
    <t>CHARLES BAUDELAIRE</t>
  </si>
  <si>
    <t>0771940R</t>
  </si>
  <si>
    <t>DE NOISIEL</t>
  </si>
  <si>
    <t>NOISIEL</t>
  </si>
  <si>
    <t>0771995A</t>
  </si>
  <si>
    <t>LE CHAMP DE CLAYE</t>
  </si>
  <si>
    <t>CLAYE SOUILLY</t>
  </si>
  <si>
    <t>0771996B</t>
  </si>
  <si>
    <t>HONORE DE BALZAC</t>
  </si>
  <si>
    <t>MITRY MORY</t>
  </si>
  <si>
    <t>0772120L</t>
  </si>
  <si>
    <t>JEAN MOULIN</t>
  </si>
  <si>
    <t>TORCY</t>
  </si>
  <si>
    <t>0772223Y</t>
  </si>
  <si>
    <t>RENE DESCARTES</t>
  </si>
  <si>
    <t>CHAMPS SUR MARNE</t>
  </si>
  <si>
    <t>0772327L</t>
  </si>
  <si>
    <t>LYCEE DESCARTES</t>
  </si>
  <si>
    <t>0772228D</t>
  </si>
  <si>
    <t>CHARLES DE GAULLE</t>
  </si>
  <si>
    <t>LONGPERRIER</t>
  </si>
  <si>
    <t>0772442L</t>
  </si>
  <si>
    <t>LYCEE CHARLES DE GAULLE</t>
  </si>
  <si>
    <t>0772229E</t>
  </si>
  <si>
    <t>JEAN VILAR</t>
  </si>
  <si>
    <t>0772276F</t>
  </si>
  <si>
    <t>JEHAN DE CHELLES</t>
  </si>
  <si>
    <t>0772668G</t>
  </si>
  <si>
    <t>LPO JEHAN DE CHELLES</t>
  </si>
  <si>
    <t>0772292Y</t>
  </si>
  <si>
    <t>MARTIN LUTHER KING</t>
  </si>
  <si>
    <t>BUSSY ST GEORGES</t>
  </si>
  <si>
    <t>0772294A</t>
  </si>
  <si>
    <t>EMILY BRONTE</t>
  </si>
  <si>
    <t>LOGNES</t>
  </si>
  <si>
    <t>0772662A</t>
  </si>
  <si>
    <t xml:space="preserve">CHELLES </t>
  </si>
  <si>
    <t>0772685A</t>
  </si>
  <si>
    <t>SAMUEL BECKETT</t>
  </si>
  <si>
    <t>LA FERTE SOUS JOUARRE</t>
  </si>
  <si>
    <t>0772688D</t>
  </si>
  <si>
    <t>EMILIE DU CHATELET</t>
  </si>
  <si>
    <t>SERRIS</t>
  </si>
  <si>
    <t>0772751X</t>
  </si>
  <si>
    <t>LPO CHARLOTTE DELBO</t>
  </si>
  <si>
    <t>DAMMARTIN EN GOELE</t>
  </si>
  <si>
    <t>0770342D</t>
  </si>
  <si>
    <t>EREA</t>
  </si>
  <si>
    <t>LEOPOLD BELLAN</t>
  </si>
  <si>
    <t>CHAMIGNY</t>
  </si>
  <si>
    <t>0770938B</t>
  </si>
  <si>
    <t>ANDRE MALRAUX</t>
  </si>
  <si>
    <t>MONTEREAU FAULT YONNE</t>
  </si>
  <si>
    <t>0771065P</t>
  </si>
  <si>
    <t>DU LYCEE ANDRE MALRAUX</t>
  </si>
  <si>
    <t>0770945J</t>
  </si>
  <si>
    <t>GUSTAVE EIFFEL</t>
  </si>
  <si>
    <t>VARENNES SUR SEINE</t>
  </si>
  <si>
    <t>0772312V</t>
  </si>
  <si>
    <t>0770939C</t>
  </si>
  <si>
    <t>DU LYCEE FLORA TRISTAN</t>
  </si>
  <si>
    <t>FLORA TRISTAN</t>
  </si>
  <si>
    <t>0940114N</t>
  </si>
  <si>
    <t>ANTOINE DE SAINT EXUPERY</t>
  </si>
  <si>
    <t>CRETEIL</t>
  </si>
  <si>
    <t>0941471N</t>
  </si>
  <si>
    <t>LYCEE SAINT EXUPERY</t>
  </si>
  <si>
    <t>0940115P</t>
  </si>
  <si>
    <t>ROMAIN ROLLAND</t>
  </si>
  <si>
    <t>IVRY SUR SEINE</t>
  </si>
  <si>
    <t>0940116R</t>
  </si>
  <si>
    <t>EUGENE DELACROIX</t>
  </si>
  <si>
    <t>MAISONS ALFORT</t>
  </si>
  <si>
    <t>0940123Y</t>
  </si>
  <si>
    <t>GUILLAUME APOLLINAIRE</t>
  </si>
  <si>
    <t>THIAIS</t>
  </si>
  <si>
    <t>0940126B</t>
  </si>
  <si>
    <t>MAXIMILIEN PERRET</t>
  </si>
  <si>
    <t>ALFORTVILLE</t>
  </si>
  <si>
    <t>0941966B</t>
  </si>
  <si>
    <t>LYCEE MAXIMILIEN PERRET</t>
  </si>
  <si>
    <t>0940129E</t>
  </si>
  <si>
    <t>JEAN MACE</t>
  </si>
  <si>
    <t>VITRY SUR SEINE</t>
  </si>
  <si>
    <t>0940144W</t>
  </si>
  <si>
    <t>LYCEE JEAN MACE</t>
  </si>
  <si>
    <t>0942225H</t>
  </si>
  <si>
    <t>MICRO LYCEE DU VAL DE MARNE</t>
  </si>
  <si>
    <t>0940134K</t>
  </si>
  <si>
    <t>VAL DE BIEVRE</t>
  </si>
  <si>
    <t>GENTILLY</t>
  </si>
  <si>
    <t>0940272K</t>
  </si>
  <si>
    <t>E.TCC</t>
  </si>
  <si>
    <t>FONDATION VALLEE</t>
  </si>
  <si>
    <t>0940141T</t>
  </si>
  <si>
    <t>JACQUES BREL</t>
  </si>
  <si>
    <t>CHOISY LE ROI</t>
  </si>
  <si>
    <t>0940145X</t>
  </si>
  <si>
    <t>0940580V</t>
  </si>
  <si>
    <t>DE CACHAN</t>
  </si>
  <si>
    <t>CACHAN</t>
  </si>
  <si>
    <t>0940909C</t>
  </si>
  <si>
    <t>INR.EC.PUBL.ENSEIGT SPECIALISE</t>
  </si>
  <si>
    <t>ST MAURICE</t>
  </si>
  <si>
    <t>0941018W</t>
  </si>
  <si>
    <t>EDOUARD BRANLY</t>
  </si>
  <si>
    <t>0941019X</t>
  </si>
  <si>
    <t>LYCEE EDOUARD BRANLY</t>
  </si>
  <si>
    <t>0941232D</t>
  </si>
  <si>
    <t>0941294W</t>
  </si>
  <si>
    <t>ADOLPHE CHERIOUX</t>
  </si>
  <si>
    <t>0941473R</t>
  </si>
  <si>
    <t>LYCEE ADOPLHE CHERIOUX</t>
  </si>
  <si>
    <t>0941301D</t>
  </si>
  <si>
    <t>FREDERIC MISTRAL</t>
  </si>
  <si>
    <t>FRESNES</t>
  </si>
  <si>
    <t>0941358R</t>
  </si>
  <si>
    <t>LYCEE FREDERIC MISTRAL</t>
  </si>
  <si>
    <t>0941355M</t>
  </si>
  <si>
    <t>PAUL BERT</t>
  </si>
  <si>
    <t>0941413A</t>
  </si>
  <si>
    <t>LEON BLUM</t>
  </si>
  <si>
    <t>0941606K</t>
  </si>
  <si>
    <t>LYCEE LEON BLUM</t>
  </si>
  <si>
    <t>0941474S</t>
  </si>
  <si>
    <t>DARIUS MILHAUD</t>
  </si>
  <si>
    <t>LE KREMLIN BICETRE</t>
  </si>
  <si>
    <t>0941475T</t>
  </si>
  <si>
    <t>LYCEE DARIUS MILHAUD</t>
  </si>
  <si>
    <t>0941930M</t>
  </si>
  <si>
    <t>JOHANNES GUTENBERG</t>
  </si>
  <si>
    <t>0942020K</t>
  </si>
  <si>
    <t>LYCEE GUTENBERG</t>
  </si>
  <si>
    <t>0941972H</t>
  </si>
  <si>
    <t>0940136M</t>
  </si>
  <si>
    <t>LYCEE FERNAND LEGER</t>
  </si>
  <si>
    <t>FERNAND LEGER</t>
  </si>
  <si>
    <t>0941974K</t>
  </si>
  <si>
    <t>0941354L</t>
  </si>
  <si>
    <t>LYCEE ROBERT SCHUMAN</t>
  </si>
  <si>
    <t>CHARENTON LE PONT</t>
  </si>
  <si>
    <t>ROBERT SCHUMAN</t>
  </si>
  <si>
    <t>0941635S</t>
  </si>
  <si>
    <t>LYCEE PIERRE BROSSOLETTE</t>
  </si>
  <si>
    <t>0942269F</t>
  </si>
  <si>
    <t>PAULINE ROLAND</t>
  </si>
  <si>
    <t>CHEVILLY LARUE</t>
  </si>
  <si>
    <t>0940112L</t>
  </si>
  <si>
    <t>LOUISE MICHEL</t>
  </si>
  <si>
    <t>CHAMPIGNY SUR MARNE</t>
  </si>
  <si>
    <t>0942033Z</t>
  </si>
  <si>
    <t>LYCEE LOUISE MICHEL</t>
  </si>
  <si>
    <t>0940113M</t>
  </si>
  <si>
    <t>LANGEVIN-WALLON</t>
  </si>
  <si>
    <t>0941088X</t>
  </si>
  <si>
    <t>LYCEE LANGEVIN WALLON</t>
  </si>
  <si>
    <t>0940117S</t>
  </si>
  <si>
    <t>NOGENT SUR MARNE</t>
  </si>
  <si>
    <t>0940118T</t>
  </si>
  <si>
    <t>LOUIS ARMAND</t>
  </si>
  <si>
    <t>0940578T</t>
  </si>
  <si>
    <t>LYCEE LOUIS ARMAND</t>
  </si>
  <si>
    <t>0940119U</t>
  </si>
  <si>
    <t>PAUL DOUMER</t>
  </si>
  <si>
    <t>LE PERREUX SUR MARNE</t>
  </si>
  <si>
    <t>0940120V</t>
  </si>
  <si>
    <t>MARCELIN BERTHELOT</t>
  </si>
  <si>
    <t>ST MAUR DES FOSSES</t>
  </si>
  <si>
    <t>0940121W</t>
  </si>
  <si>
    <t>D'ARSONVAL</t>
  </si>
  <si>
    <t>0940122X</t>
  </si>
  <si>
    <t>CONDORCET</t>
  </si>
  <si>
    <t>0941965A</t>
  </si>
  <si>
    <t>LYCEE CONDORCET</t>
  </si>
  <si>
    <t>0940124Z</t>
  </si>
  <si>
    <t>HECTOR BERLIOZ</t>
  </si>
  <si>
    <t>VINCENNES</t>
  </si>
  <si>
    <t>0940132H</t>
  </si>
  <si>
    <t>GABRIEL PERI</t>
  </si>
  <si>
    <t>0940137N</t>
  </si>
  <si>
    <t>LA SOURCE</t>
  </si>
  <si>
    <t>0942032Y</t>
  </si>
  <si>
    <t>LP LA SOURCE</t>
  </si>
  <si>
    <t>0940138P</t>
  </si>
  <si>
    <t>ARMAND GUILLAUMIN</t>
  </si>
  <si>
    <t>ORLY</t>
  </si>
  <si>
    <t>0942146X</t>
  </si>
  <si>
    <t>LP ARMAND GUILLAUMIN</t>
  </si>
  <si>
    <t>0940140S</t>
  </si>
  <si>
    <t>GOURDOU-LESEURRE</t>
  </si>
  <si>
    <t>0940143V</t>
  </si>
  <si>
    <t>0940171A</t>
  </si>
  <si>
    <t>STENDHAL</t>
  </si>
  <si>
    <t>BONNEUIL SUR MARNE</t>
  </si>
  <si>
    <t>0940319L</t>
  </si>
  <si>
    <t>FRANCOIS CAVANNA</t>
  </si>
  <si>
    <t>0940585A</t>
  </si>
  <si>
    <t>FRANCOIS MANSART</t>
  </si>
  <si>
    <t>0941967C</t>
  </si>
  <si>
    <t>LYCEE FRANCOIS MANSART</t>
  </si>
  <si>
    <t>0940742W</t>
  </si>
  <si>
    <t>GUILLAUME BUDE</t>
  </si>
  <si>
    <t>LIMEIL BREVANNES</t>
  </si>
  <si>
    <t>0941968D</t>
  </si>
  <si>
    <t>LYCEE GUILLAUME BUDE</t>
  </si>
  <si>
    <t>0940743X</t>
  </si>
  <si>
    <t>GEORGES BRASSENS</t>
  </si>
  <si>
    <t>VILLENEUVE LE ROI</t>
  </si>
  <si>
    <t>0941977N</t>
  </si>
  <si>
    <t>LYCEE GEORGES BRASSENS</t>
  </si>
  <si>
    <t>0941298A</t>
  </si>
  <si>
    <t>MICHELET</t>
  </si>
  <si>
    <t>FONTENAY SOUS BOIS</t>
  </si>
  <si>
    <t>0941347D</t>
  </si>
  <si>
    <t>PABLO PICASSO</t>
  </si>
  <si>
    <t>0941470M</t>
  </si>
  <si>
    <t>SAMUEL DE CHAMPLAIN</t>
  </si>
  <si>
    <t>CHENNEVIERES SUR MARNE</t>
  </si>
  <si>
    <t>0941918Z</t>
  </si>
  <si>
    <t>CHRISTOPHE COLOMB</t>
  </si>
  <si>
    <t>SUCY EN BRIE</t>
  </si>
  <si>
    <t>0941978P</t>
  </si>
  <si>
    <t>LYCEE CHRISTOPHE COLOMB</t>
  </si>
  <si>
    <t>0941951K</t>
  </si>
  <si>
    <t>0940133J</t>
  </si>
  <si>
    <t>LYCEE MARX DORMOY</t>
  </si>
  <si>
    <t>MARX DORMOY</t>
  </si>
  <si>
    <t>0941952L</t>
  </si>
  <si>
    <t>0940750E</t>
  </si>
  <si>
    <t>LYCEE FRANCOIS ARAGO</t>
  </si>
  <si>
    <t>VILLENEUVE ST GEORGES</t>
  </si>
  <si>
    <t>FRANCOIS ARAGO</t>
  </si>
  <si>
    <t>0942130E</t>
  </si>
  <si>
    <t>0941303F</t>
  </si>
  <si>
    <t>LPO MONTALEAU</t>
  </si>
  <si>
    <t>MONTALEAU</t>
  </si>
  <si>
    <t>0930075B</t>
  </si>
  <si>
    <t>IMP APAJH HANDICAPES MOTEURS</t>
  </si>
  <si>
    <t>BONDY</t>
  </si>
  <si>
    <t>0930118Y</t>
  </si>
  <si>
    <t>JEAN RENOIR</t>
  </si>
  <si>
    <t>0930121B</t>
  </si>
  <si>
    <t>JEAN JAURES</t>
  </si>
  <si>
    <t>MONTREUIL</t>
  </si>
  <si>
    <t>0930122C</t>
  </si>
  <si>
    <t>0930123D</t>
  </si>
  <si>
    <t>OLYMPE DE GOUGES</t>
  </si>
  <si>
    <t>NOISY LE SEC</t>
  </si>
  <si>
    <t>0930127H</t>
  </si>
  <si>
    <t>GEORGES CLEMENCEAU</t>
  </si>
  <si>
    <t>VILLEMOMBLE</t>
  </si>
  <si>
    <t>0930129K</t>
  </si>
  <si>
    <t>MADELEINE VIONNET</t>
  </si>
  <si>
    <t>0930130L</t>
  </si>
  <si>
    <t>0930133P</t>
  </si>
  <si>
    <t>THEODORE MONOD</t>
  </si>
  <si>
    <t>0930830X</t>
  </si>
  <si>
    <t>ALBERT SCHWEITZER</t>
  </si>
  <si>
    <t>LE RAINCY</t>
  </si>
  <si>
    <t>0930833A</t>
  </si>
  <si>
    <t>JEAN ZAY</t>
  </si>
  <si>
    <t>AULNAY SOUS BOIS</t>
  </si>
  <si>
    <t>0930834B</t>
  </si>
  <si>
    <t>VOILLAUME</t>
  </si>
  <si>
    <t>0930846P</t>
  </si>
  <si>
    <t>0931193S</t>
  </si>
  <si>
    <t>HELENE BOUCHER</t>
  </si>
  <si>
    <t>TREMBLAY EN FRANCE</t>
  </si>
  <si>
    <t>0931233K</t>
  </si>
  <si>
    <t>JEAN-BAPTISTE CLEMENT</t>
  </si>
  <si>
    <t>GAGNY</t>
  </si>
  <si>
    <t>0932375B</t>
  </si>
  <si>
    <t>NOUVELLES CHANCES</t>
  </si>
  <si>
    <t>0931272C</t>
  </si>
  <si>
    <t>0931565W</t>
  </si>
  <si>
    <t>NOISY LE GRAND</t>
  </si>
  <si>
    <t>0931584S</t>
  </si>
  <si>
    <t>JEAN ROSTAND</t>
  </si>
  <si>
    <t>VILLEPINTE</t>
  </si>
  <si>
    <t>0932228S</t>
  </si>
  <si>
    <t>LYCEE JEAN ROSTAND</t>
  </si>
  <si>
    <t>0931585T</t>
  </si>
  <si>
    <t>ANDRE BOULLOCHE</t>
  </si>
  <si>
    <t>LIVRY GARGAN</t>
  </si>
  <si>
    <t>0931739K</t>
  </si>
  <si>
    <t>ROSNY SOUS BOIS</t>
  </si>
  <si>
    <t>0931779D</t>
  </si>
  <si>
    <t>L'HORTICULTURE ET PAYSAGE</t>
  </si>
  <si>
    <t>0932112R</t>
  </si>
  <si>
    <t>LYCEE HORTICULTURE</t>
  </si>
  <si>
    <t>0932031C</t>
  </si>
  <si>
    <t>0932046U</t>
  </si>
  <si>
    <t>0932115U</t>
  </si>
  <si>
    <t>LYCEE LEONARD DE VINCI</t>
  </si>
  <si>
    <t>0932047V</t>
  </si>
  <si>
    <t>EVARISTE GALOIS</t>
  </si>
  <si>
    <t>0932113S</t>
  </si>
  <si>
    <t>LYCEE EVARISTE GALOIS</t>
  </si>
  <si>
    <t>0932048W</t>
  </si>
  <si>
    <t>BLAISE CENDRARS</t>
  </si>
  <si>
    <t>SEVRAN</t>
  </si>
  <si>
    <t>0932236A</t>
  </si>
  <si>
    <t>LYCEE BLAISE CENDRARS</t>
  </si>
  <si>
    <t>0932116V</t>
  </si>
  <si>
    <t>0930131M</t>
  </si>
  <si>
    <t>LYCEE EUGENIE COTTON</t>
  </si>
  <si>
    <t>EUGENIE COTTON</t>
  </si>
  <si>
    <t>0932119Y</t>
  </si>
  <si>
    <t>0931234L</t>
  </si>
  <si>
    <t>LYCEE EUGENE HENAFF</t>
  </si>
  <si>
    <t>BAGNOLET</t>
  </si>
  <si>
    <t>EUGENE HENAFF</t>
  </si>
  <si>
    <t>0932120Z</t>
  </si>
  <si>
    <t>0931386B</t>
  </si>
  <si>
    <t>LYCEE HENRI SELLIER</t>
  </si>
  <si>
    <t>HENRI SELLIER</t>
  </si>
  <si>
    <t>0932221J</t>
  </si>
  <si>
    <t>0930142Z</t>
  </si>
  <si>
    <t>0932222K</t>
  </si>
  <si>
    <t>0930832Z</t>
  </si>
  <si>
    <t>LYCEE RENE CASSIN</t>
  </si>
  <si>
    <t>RENE CASSIN</t>
  </si>
  <si>
    <t>0932260B</t>
  </si>
  <si>
    <t>0931571C</t>
  </si>
  <si>
    <t>0932267J</t>
  </si>
  <si>
    <t>0930137U</t>
  </si>
  <si>
    <t>LYCEE LIBERTE</t>
  </si>
  <si>
    <t>ROMAINVILLE</t>
  </si>
  <si>
    <t>LIBERTE</t>
  </si>
  <si>
    <t>0931740L</t>
  </si>
  <si>
    <t>LYCEE LEO LAGRANGE</t>
  </si>
  <si>
    <t>0932291K</t>
  </si>
  <si>
    <t>0931609U</t>
  </si>
  <si>
    <t>LYCEE NICOLAS JOSEPH CUGNOT</t>
  </si>
  <si>
    <t>NEUILLY SUR MARNE</t>
  </si>
  <si>
    <t>NICOLAS-JOSEPH CUGNOT</t>
  </si>
  <si>
    <t>0932638M</t>
  </si>
  <si>
    <t>INTERNATIONAL</t>
  </si>
  <si>
    <t>0930116W</t>
  </si>
  <si>
    <t>HENRI WALLON</t>
  </si>
  <si>
    <t>AUBERVILLIERS</t>
  </si>
  <si>
    <t>0930117X</t>
  </si>
  <si>
    <t>LE CORBUSIER</t>
  </si>
  <si>
    <t>0932475K</t>
  </si>
  <si>
    <t>I.M.E.</t>
  </si>
  <si>
    <t>SOINS ÉTUDES POUR ADOLESCENTS</t>
  </si>
  <si>
    <t>0930119Z</t>
  </si>
  <si>
    <t>DRANCY</t>
  </si>
  <si>
    <t>0931432B</t>
  </si>
  <si>
    <t>LYCEE EUGENE DELACROIX</t>
  </si>
  <si>
    <t>0930120A</t>
  </si>
  <si>
    <t>JACQUES FEYDER</t>
  </si>
  <si>
    <t>EPINAY SUR SEINE</t>
  </si>
  <si>
    <t>0930124E</t>
  </si>
  <si>
    <t>PANTIN</t>
  </si>
  <si>
    <t>0930125F</t>
  </si>
  <si>
    <t>PAUL ELUARD</t>
  </si>
  <si>
    <t>ST DENIS</t>
  </si>
  <si>
    <t>0930126G</t>
  </si>
  <si>
    <t>AUGUSTE BLANQUI</t>
  </si>
  <si>
    <t>ST OUEN</t>
  </si>
  <si>
    <t>0930141Y</t>
  </si>
  <si>
    <t>LYCEE AUGUSTE BLANQUI</t>
  </si>
  <si>
    <t>0930128J</t>
  </si>
  <si>
    <t>DENIS PAPIN</t>
  </si>
  <si>
    <t>LA COURNEUVE</t>
  </si>
  <si>
    <t>0930135S</t>
  </si>
  <si>
    <t>SIMONE WEIL</t>
  </si>
  <si>
    <t>0930136T</t>
  </si>
  <si>
    <t>CLAUDE-NICOLAS LEDOUX</t>
  </si>
  <si>
    <t>LES PAVILLONS SOUS BOIS</t>
  </si>
  <si>
    <t>0932387P</t>
  </si>
  <si>
    <t>LP CLAUDE-NICOLAS LEDOUX</t>
  </si>
  <si>
    <t>0930138V</t>
  </si>
  <si>
    <t>FREDERIC BARTHOLDI</t>
  </si>
  <si>
    <t>0930831Y</t>
  </si>
  <si>
    <t>ARISTIDE BRIAND</t>
  </si>
  <si>
    <t>LE BLANC MESNIL</t>
  </si>
  <si>
    <t>0931024H</t>
  </si>
  <si>
    <t>JEAN-PIERRE TIMBAUD</t>
  </si>
  <si>
    <t>0931198X</t>
  </si>
  <si>
    <t>ALFRED COSTES</t>
  </si>
  <si>
    <t>BOBIGNY</t>
  </si>
  <si>
    <t>0932376C</t>
  </si>
  <si>
    <t>0931430Z</t>
  </si>
  <si>
    <t>0931613Y</t>
  </si>
  <si>
    <t>0931735F</t>
  </si>
  <si>
    <t>0931738J</t>
  </si>
  <si>
    <t>ARTHUR RIMBAUD</t>
  </si>
  <si>
    <t>0932026X</t>
  </si>
  <si>
    <t>0930856A</t>
  </si>
  <si>
    <t>LYCEE ALFRED NOBEL</t>
  </si>
  <si>
    <t>CLICHY SOUS BOIS</t>
  </si>
  <si>
    <t>ALFRED NOBEL</t>
  </si>
  <si>
    <t>0932030B</t>
  </si>
  <si>
    <t>0931736G</t>
  </si>
  <si>
    <t>LYCEE MAURICE UTRILLO</t>
  </si>
  <si>
    <t>STAINS</t>
  </si>
  <si>
    <t>MAURICE UTRILLO</t>
  </si>
  <si>
    <t>0932034F</t>
  </si>
  <si>
    <t>WOLFGANG AMADEUS MOZART</t>
  </si>
  <si>
    <t>0932396Z</t>
  </si>
  <si>
    <t>0932073Y</t>
  </si>
  <si>
    <t>0931743P</t>
  </si>
  <si>
    <t>LYCEE PAUL ROBERT</t>
  </si>
  <si>
    <t>LES LILAS</t>
  </si>
  <si>
    <t>PAUL ROBERT</t>
  </si>
  <si>
    <t>0932074Z</t>
  </si>
  <si>
    <t>0930140X</t>
  </si>
  <si>
    <t>LYCEE MARCEL CACHIN</t>
  </si>
  <si>
    <t>MARCEL CACHIN</t>
  </si>
  <si>
    <t>0932117W</t>
  </si>
  <si>
    <t>0930134R</t>
  </si>
  <si>
    <t>LYCEE LUCIE AUBRAC</t>
  </si>
  <si>
    <t>LUCIE AUBRAC</t>
  </si>
  <si>
    <t>0932118X</t>
  </si>
  <si>
    <t>0931205E</t>
  </si>
  <si>
    <t>LYCEE JEAN MOULIN</t>
  </si>
  <si>
    <t>0932121A</t>
  </si>
  <si>
    <t>0931427W</t>
  </si>
  <si>
    <t>LYCEE SUGER</t>
  </si>
  <si>
    <t>SUGER</t>
  </si>
  <si>
    <t>0931737H</t>
  </si>
  <si>
    <t>LYCEE ALEMBERT</t>
  </si>
  <si>
    <t>0931950P</t>
  </si>
  <si>
    <t>LYCEE ANDRE SABATIER</t>
  </si>
  <si>
    <t>0932126F</t>
  </si>
  <si>
    <t>0931431A</t>
  </si>
  <si>
    <t>LYCEE FRANCOIS RABELAIS</t>
  </si>
  <si>
    <t>DUGNY</t>
  </si>
  <si>
    <t>FRANCOIS RABELAIS</t>
  </si>
  <si>
    <t>0931388D</t>
  </si>
  <si>
    <t>LYCEE APPLICATION ENNA</t>
  </si>
  <si>
    <t>0932229T</t>
  </si>
  <si>
    <t>0930540G</t>
  </si>
  <si>
    <t>LYCEE PAUL LE ROLLAND</t>
  </si>
  <si>
    <t>PAUL LE ROLLAND</t>
  </si>
  <si>
    <t>0932377D</t>
  </si>
  <si>
    <t>LYC</t>
  </si>
  <si>
    <t>EXP AUTO-ECOLE ST DENIS</t>
  </si>
  <si>
    <t>0932577W</t>
  </si>
  <si>
    <t>0932463X</t>
  </si>
  <si>
    <t>MICROLYCEE DE SEINE ST DENIS</t>
  </si>
  <si>
    <t>LE BOURGET</t>
  </si>
  <si>
    <t>DU BOURGET</t>
  </si>
  <si>
    <t>0932667U</t>
  </si>
  <si>
    <t>PLAINE COMMUNE</t>
  </si>
  <si>
    <t>LYCEE DE PIERREFITTE</t>
  </si>
  <si>
    <t xml:space="preserve">PIERREFITTE </t>
  </si>
  <si>
    <t>VAL DE MARNE</t>
  </si>
  <si>
    <t>SEINE SAINT DENIS</t>
  </si>
  <si>
    <t>0932783V</t>
  </si>
  <si>
    <t>DOC grande masse</t>
  </si>
  <si>
    <t>total</t>
  </si>
  <si>
    <t>Par rapport au doc grande masse</t>
  </si>
  <si>
    <t>non distribué</t>
  </si>
  <si>
    <t>Pour financer les structures, pondération et unss</t>
  </si>
  <si>
    <t>structure, ponderation, unss + IMP</t>
  </si>
  <si>
    <r>
      <t>Pour financer les structures, pondération et unss</t>
    </r>
    <r>
      <rPr>
        <b/>
        <u/>
        <sz val="8"/>
        <color theme="1"/>
        <rFont val="Calibri"/>
        <family val="2"/>
        <scheme val="minor"/>
      </rPr>
      <t xml:space="preserve"> mais AUSSI IMP</t>
    </r>
  </si>
  <si>
    <t>données en plus des heures structures et ponderations</t>
  </si>
  <si>
    <t>en ETP</t>
  </si>
  <si>
    <t>différence entre les DHG totales</t>
  </si>
  <si>
    <t>HSA</t>
  </si>
  <si>
    <t>totaux</t>
  </si>
  <si>
    <t>tot</t>
  </si>
  <si>
    <t>en heures</t>
  </si>
  <si>
    <t>Préparation  2021-2022</t>
  </si>
  <si>
    <r>
      <t xml:space="preserve">Préparation </t>
    </r>
    <r>
      <rPr>
        <b/>
        <sz val="18"/>
        <color theme="1"/>
        <rFont val="Calibri"/>
        <family val="2"/>
        <scheme val="minor"/>
      </rPr>
      <t>2022-2023</t>
    </r>
  </si>
  <si>
    <t>différences dotation 2021-2022</t>
  </si>
  <si>
    <t>A prendre dans la DHG structure et ponderation…. dans certains cas, données ensuite en partie après négociation avec le rectorat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</si>
</sst>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8"/>
      <color theme="1"/>
      <name val="Calibri"/>
      <family val="2"/>
      <scheme val="minor"/>
    </font>
    <font>
      <b/>
      <sz val="11"/>
      <color rgb="FFFF0000"/>
      <name val="Arial Narrow"/>
      <family val="2"/>
    </font>
    <font>
      <b/>
      <sz val="9"/>
      <color rgb="FFFF0000"/>
      <name val="Calibri"/>
      <family val="2"/>
      <scheme val="minor"/>
    </font>
    <font>
      <b/>
      <sz val="9"/>
      <color theme="1"/>
      <name val="Arial Narrow"/>
      <family val="2"/>
    </font>
    <font>
      <b/>
      <sz val="10"/>
      <color rgb="FFFF0000"/>
      <name val="Calibri"/>
      <family val="2"/>
      <scheme val="minor"/>
    </font>
    <font>
      <b/>
      <sz val="9"/>
      <color rgb="FFFF0000"/>
      <name val="Arial Narrow"/>
      <family val="2"/>
    </font>
    <font>
      <b/>
      <sz val="9"/>
      <name val="Arial Narrow"/>
      <family val="2"/>
    </font>
    <font>
      <b/>
      <sz val="8"/>
      <color theme="1"/>
      <name val="Arial Narrow"/>
      <family val="2"/>
    </font>
    <font>
      <b/>
      <sz val="8"/>
      <color rgb="FFFF0000"/>
      <name val="Arial Narrow"/>
      <family val="2"/>
    </font>
    <font>
      <b/>
      <sz val="8"/>
      <name val="Arial Narrow"/>
      <family val="2"/>
    </font>
    <font>
      <b/>
      <u/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FF0000"/>
      <name val="Arial Narrow"/>
      <family val="2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2" fontId="1" fillId="2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7" fillId="0" borderId="0" xfId="0" applyFont="1"/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10" fillId="0" borderId="7" xfId="0" applyFont="1" applyBorder="1"/>
    <xf numFmtId="0" fontId="10" fillId="0" borderId="0" xfId="0" applyFont="1"/>
    <xf numFmtId="0" fontId="1" fillId="3" borderId="1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5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wrapText="1"/>
    </xf>
    <xf numFmtId="3" fontId="4" fillId="0" borderId="7" xfId="0" applyNumberFormat="1" applyFont="1" applyBorder="1" applyAlignment="1">
      <alignment horizontal="center" wrapText="1"/>
    </xf>
    <xf numFmtId="0" fontId="4" fillId="0" borderId="11" xfId="0" applyFont="1" applyBorder="1" applyAlignment="1">
      <alignment wrapText="1"/>
    </xf>
    <xf numFmtId="3" fontId="4" fillId="0" borderId="11" xfId="0" applyNumberFormat="1" applyFont="1" applyBorder="1" applyAlignment="1">
      <alignment horizontal="center" wrapText="1"/>
    </xf>
    <xf numFmtId="0" fontId="4" fillId="0" borderId="13" xfId="0" applyFont="1" applyBorder="1" applyAlignment="1">
      <alignment wrapText="1"/>
    </xf>
    <xf numFmtId="3" fontId="4" fillId="0" borderId="13" xfId="0" applyNumberFormat="1" applyFont="1" applyBorder="1" applyAlignment="1">
      <alignment horizontal="center" wrapText="1"/>
    </xf>
    <xf numFmtId="0" fontId="4" fillId="0" borderId="16" xfId="0" applyFont="1" applyBorder="1" applyAlignment="1">
      <alignment wrapText="1"/>
    </xf>
    <xf numFmtId="3" fontId="4" fillId="0" borderId="16" xfId="0" applyNumberFormat="1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3" fontId="4" fillId="0" borderId="6" xfId="0" applyNumberFormat="1" applyFont="1" applyBorder="1" applyAlignment="1">
      <alignment horizontal="center" wrapText="1"/>
    </xf>
    <xf numFmtId="0" fontId="0" fillId="0" borderId="6" xfId="0" applyBorder="1"/>
    <xf numFmtId="0" fontId="1" fillId="0" borderId="6" xfId="0" applyFont="1" applyBorder="1" applyAlignment="1">
      <alignment horizontal="center" vertical="center" wrapText="1"/>
    </xf>
    <xf numFmtId="3" fontId="0" fillId="0" borderId="7" xfId="0" applyNumberFormat="1" applyBorder="1"/>
    <xf numFmtId="0" fontId="10" fillId="0" borderId="6" xfId="0" applyFont="1" applyBorder="1"/>
    <xf numFmtId="0" fontId="15" fillId="0" borderId="0" xfId="0" applyFont="1" applyAlignment="1"/>
    <xf numFmtId="0" fontId="10" fillId="0" borderId="10" xfId="0" applyFont="1" applyBorder="1"/>
    <xf numFmtId="0" fontId="1" fillId="3" borderId="20" xfId="0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wrapText="1"/>
    </xf>
    <xf numFmtId="3" fontId="4" fillId="0" borderId="21" xfId="0" applyNumberFormat="1" applyFont="1" applyBorder="1" applyAlignment="1">
      <alignment horizontal="center" wrapText="1"/>
    </xf>
    <xf numFmtId="3" fontId="4" fillId="0" borderId="22" xfId="0" applyNumberFormat="1" applyFont="1" applyBorder="1" applyAlignment="1">
      <alignment horizontal="center" wrapText="1"/>
    </xf>
    <xf numFmtId="3" fontId="4" fillId="0" borderId="23" xfId="0" applyNumberFormat="1" applyFont="1" applyBorder="1" applyAlignment="1">
      <alignment horizontal="center" wrapText="1"/>
    </xf>
    <xf numFmtId="3" fontId="4" fillId="0" borderId="20" xfId="0" applyNumberFormat="1" applyFont="1" applyBorder="1" applyAlignment="1">
      <alignment horizontal="center" wrapText="1"/>
    </xf>
    <xf numFmtId="2" fontId="1" fillId="2" borderId="24" xfId="0" applyNumberFormat="1" applyFont="1" applyFill="1" applyBorder="1" applyAlignment="1">
      <alignment horizontal="center" vertical="center" wrapText="1"/>
    </xf>
    <xf numFmtId="2" fontId="1" fillId="2" borderId="25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3" fontId="4" fillId="0" borderId="27" xfId="0" applyNumberFormat="1" applyFont="1" applyBorder="1" applyAlignment="1">
      <alignment horizontal="center" wrapText="1"/>
    </xf>
    <xf numFmtId="3" fontId="4" fillId="0" borderId="28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vertical="center" wrapText="1"/>
    </xf>
    <xf numFmtId="3" fontId="4" fillId="0" borderId="26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wrapText="1"/>
    </xf>
    <xf numFmtId="3" fontId="4" fillId="0" borderId="29" xfId="0" applyNumberFormat="1" applyFont="1" applyBorder="1" applyAlignment="1">
      <alignment horizontal="center" wrapText="1"/>
    </xf>
    <xf numFmtId="3" fontId="4" fillId="0" borderId="15" xfId="0" applyNumberFormat="1" applyFont="1" applyBorder="1" applyAlignment="1">
      <alignment horizontal="center" wrapText="1"/>
    </xf>
    <xf numFmtId="3" fontId="4" fillId="0" borderId="30" xfId="0" applyNumberFormat="1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25" xfId="0" applyNumberFormat="1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" fontId="4" fillId="0" borderId="8" xfId="0" applyNumberFormat="1" applyFont="1" applyBorder="1" applyAlignment="1">
      <alignment horizontal="center" wrapText="1"/>
    </xf>
    <xf numFmtId="3" fontId="4" fillId="0" borderId="17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3" fontId="4" fillId="0" borderId="19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18" fillId="0" borderId="8" xfId="0" applyFont="1" applyBorder="1" applyAlignment="1"/>
    <xf numFmtId="0" fontId="9" fillId="0" borderId="13" xfId="0" applyFont="1" applyBorder="1" applyAlignment="1">
      <alignment wrapText="1"/>
    </xf>
    <xf numFmtId="0" fontId="9" fillId="0" borderId="18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18" fillId="0" borderId="7" xfId="0" applyFont="1" applyBorder="1" applyAlignment="1"/>
    <xf numFmtId="0" fontId="9" fillId="0" borderId="6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10" fillId="0" borderId="8" xfId="0" applyFont="1" applyBorder="1"/>
    <xf numFmtId="0" fontId="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21" fillId="0" borderId="8" xfId="0" applyFont="1" applyBorder="1" applyAlignment="1">
      <alignment vertical="center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21" fillId="0" borderId="7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2" fontId="5" fillId="2" borderId="24" xfId="0" applyNumberFormat="1" applyFont="1" applyFill="1" applyBorder="1" applyAlignment="1">
      <alignment horizontal="left" vertical="center" wrapText="1"/>
    </xf>
    <xf numFmtId="2" fontId="5" fillId="2" borderId="6" xfId="0" applyNumberFormat="1" applyFont="1" applyFill="1" applyBorder="1" applyAlignment="1">
      <alignment horizontal="left" vertical="center" wrapText="1"/>
    </xf>
    <xf numFmtId="2" fontId="5" fillId="2" borderId="25" xfId="0" applyNumberFormat="1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5" fillId="6" borderId="7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" fillId="7" borderId="7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left"/>
    </xf>
    <xf numFmtId="0" fontId="15" fillId="0" borderId="6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8" borderId="7" xfId="0" applyFont="1" applyFill="1" applyBorder="1" applyAlignment="1">
      <alignment wrapText="1"/>
    </xf>
    <xf numFmtId="0" fontId="9" fillId="8" borderId="7" xfId="0" applyFont="1" applyFill="1" applyBorder="1" applyAlignment="1">
      <alignment wrapText="1"/>
    </xf>
    <xf numFmtId="0" fontId="17" fillId="8" borderId="7" xfId="0" applyFont="1" applyFill="1" applyBorder="1" applyAlignment="1"/>
    <xf numFmtId="0" fontId="18" fillId="8" borderId="8" xfId="0" applyFont="1" applyFill="1" applyBorder="1" applyAlignment="1"/>
    <xf numFmtId="3" fontId="4" fillId="8" borderId="14" xfId="0" applyNumberFormat="1" applyFont="1" applyFill="1" applyBorder="1" applyAlignment="1">
      <alignment horizontal="center" vertical="center" wrapText="1"/>
    </xf>
    <xf numFmtId="3" fontId="4" fillId="8" borderId="7" xfId="0" applyNumberFormat="1" applyFont="1" applyFill="1" applyBorder="1" applyAlignment="1">
      <alignment horizontal="center" vertical="center" wrapText="1"/>
    </xf>
    <xf numFmtId="3" fontId="4" fillId="8" borderId="26" xfId="0" applyNumberFormat="1" applyFont="1" applyFill="1" applyBorder="1" applyAlignment="1">
      <alignment horizontal="center" vertical="center" wrapText="1"/>
    </xf>
    <xf numFmtId="3" fontId="4" fillId="8" borderId="9" xfId="0" applyNumberFormat="1" applyFont="1" applyFill="1" applyBorder="1" applyAlignment="1">
      <alignment horizontal="center" vertical="center" wrapText="1"/>
    </xf>
    <xf numFmtId="3" fontId="4" fillId="8" borderId="8" xfId="0" applyNumberFormat="1" applyFont="1" applyFill="1" applyBorder="1" applyAlignment="1">
      <alignment horizontal="center" vertical="center" wrapText="1"/>
    </xf>
    <xf numFmtId="3" fontId="1" fillId="8" borderId="14" xfId="0" applyNumberFormat="1" applyFont="1" applyFill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/>
    </xf>
    <xf numFmtId="3" fontId="1" fillId="8" borderId="8" xfId="0" applyNumberFormat="1" applyFont="1" applyFill="1" applyBorder="1" applyAlignment="1">
      <alignment horizontal="center" vertical="center"/>
    </xf>
    <xf numFmtId="0" fontId="20" fillId="8" borderId="8" xfId="0" applyFont="1" applyFill="1" applyBorder="1" applyAlignment="1">
      <alignment vertical="center"/>
    </xf>
    <xf numFmtId="0" fontId="21" fillId="8" borderId="7" xfId="0" applyFont="1" applyFill="1" applyBorder="1" applyAlignment="1">
      <alignment vertical="center"/>
    </xf>
    <xf numFmtId="0" fontId="0" fillId="8" borderId="0" xfId="0" applyFill="1"/>
    <xf numFmtId="0" fontId="0" fillId="9" borderId="7" xfId="0" applyFill="1" applyBorder="1"/>
    <xf numFmtId="0" fontId="0" fillId="10" borderId="7" xfId="0" applyFill="1" applyBorder="1"/>
    <xf numFmtId="0" fontId="0" fillId="11" borderId="7" xfId="0" applyFill="1" applyBorder="1"/>
    <xf numFmtId="0" fontId="1" fillId="11" borderId="7" xfId="0" applyFont="1" applyFill="1" applyBorder="1"/>
    <xf numFmtId="3" fontId="23" fillId="0" borderId="7" xfId="0" applyNumberFormat="1" applyFont="1" applyBorder="1"/>
    <xf numFmtId="0" fontId="0" fillId="0" borderId="7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4" fillId="0" borderId="6" xfId="0" applyFont="1" applyBorder="1"/>
    <xf numFmtId="0" fontId="24" fillId="0" borderId="10" xfId="0" applyFont="1" applyBorder="1"/>
    <xf numFmtId="3" fontId="16" fillId="0" borderId="26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4" fillId="0" borderId="0" xfId="0" applyFont="1"/>
    <xf numFmtId="3" fontId="25" fillId="2" borderId="24" xfId="0" applyNumberFormat="1" applyFont="1" applyFill="1" applyBorder="1" applyAlignment="1">
      <alignment horizontal="center" wrapText="1"/>
    </xf>
    <xf numFmtId="3" fontId="14" fillId="2" borderId="6" xfId="0" applyNumberFormat="1" applyFont="1" applyFill="1" applyBorder="1" applyAlignment="1">
      <alignment horizontal="center" wrapText="1"/>
    </xf>
    <xf numFmtId="3" fontId="16" fillId="2" borderId="6" xfId="0" applyNumberFormat="1" applyFont="1" applyFill="1" applyBorder="1" applyAlignment="1">
      <alignment horizontal="center" wrapText="1"/>
    </xf>
    <xf numFmtId="3" fontId="16" fillId="2" borderId="25" xfId="0" applyNumberFormat="1" applyFont="1" applyFill="1" applyBorder="1" applyAlignment="1">
      <alignment horizontal="center" wrapText="1"/>
    </xf>
    <xf numFmtId="3" fontId="26" fillId="0" borderId="26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vertical="center"/>
    </xf>
    <xf numFmtId="164" fontId="26" fillId="0" borderId="26" xfId="0" applyNumberFormat="1" applyFont="1" applyBorder="1" applyAlignment="1">
      <alignment horizontal="center" vertical="center"/>
    </xf>
    <xf numFmtId="3" fontId="17" fillId="3" borderId="20" xfId="0" applyNumberFormat="1" applyFont="1" applyFill="1" applyBorder="1" applyAlignment="1">
      <alignment horizontal="center" wrapText="1"/>
    </xf>
    <xf numFmtId="3" fontId="28" fillId="3" borderId="20" xfId="0" applyNumberFormat="1" applyFont="1" applyFill="1" applyBorder="1" applyAlignment="1">
      <alignment horizontal="center" wrapText="1"/>
    </xf>
    <xf numFmtId="3" fontId="13" fillId="3" borderId="20" xfId="0" applyNumberFormat="1" applyFont="1" applyFill="1" applyBorder="1" applyAlignment="1">
      <alignment horizontal="center" wrapText="1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9" borderId="0" xfId="0" applyFill="1" applyBorder="1"/>
    <xf numFmtId="0" fontId="0" fillId="10" borderId="0" xfId="0" applyFill="1" applyBorder="1"/>
    <xf numFmtId="0" fontId="0" fillId="0" borderId="0" xfId="0" applyBorder="1"/>
    <xf numFmtId="0" fontId="0" fillId="0" borderId="14" xfId="0" applyBorder="1"/>
    <xf numFmtId="0" fontId="0" fillId="0" borderId="37" xfId="0" applyBorder="1" applyAlignment="1">
      <alignment horizontal="center" vertical="center"/>
    </xf>
    <xf numFmtId="0" fontId="0" fillId="0" borderId="1" xfId="0" applyBorder="1"/>
    <xf numFmtId="2" fontId="11" fillId="0" borderId="16" xfId="0" applyNumberFormat="1" applyFont="1" applyBorder="1"/>
    <xf numFmtId="3" fontId="0" fillId="0" borderId="16" xfId="0" applyNumberFormat="1" applyBorder="1"/>
    <xf numFmtId="0" fontId="1" fillId="4" borderId="11" xfId="0" applyFont="1" applyFill="1" applyBorder="1" applyAlignment="1">
      <alignment vertical="top" wrapText="1"/>
    </xf>
    <xf numFmtId="0" fontId="1" fillId="7" borderId="6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center" wrapText="1"/>
    </xf>
    <xf numFmtId="2" fontId="5" fillId="2" borderId="9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7"/>
  <sheetViews>
    <sheetView tabSelected="1" topLeftCell="A253" zoomScaleNormal="100" zoomScaleSheetLayoutView="100" workbookViewId="0">
      <selection activeCell="U178" sqref="U178"/>
    </sheetView>
  </sheetViews>
  <sheetFormatPr baseColWidth="10" defaultRowHeight="14.5" x14ac:dyDescent="0.35"/>
  <cols>
    <col min="1" max="1" width="2.54296875" style="6" customWidth="1"/>
    <col min="2" max="2" width="3.6328125" style="10" customWidth="1"/>
    <col min="3" max="3" width="14.81640625" style="34" customWidth="1"/>
    <col min="4" max="4" width="17.36328125" style="34" customWidth="1"/>
    <col min="5" max="5" width="4.1796875" style="56" customWidth="1"/>
    <col min="6" max="8" width="6.26953125" style="57" customWidth="1"/>
    <col min="9" max="9" width="6.6328125" style="58" customWidth="1"/>
    <col min="10" max="10" width="4.1796875" style="16" customWidth="1"/>
    <col min="11" max="12" width="6.6328125" style="16" customWidth="1"/>
    <col min="13" max="13" width="12.26953125" style="16" customWidth="1"/>
    <col min="14" max="14" width="8.7265625" style="16" customWidth="1"/>
    <col min="15" max="15" width="7.6328125" style="69" customWidth="1"/>
    <col min="16" max="18" width="7.6328125" style="17" customWidth="1"/>
    <col min="19" max="19" width="7.6328125" style="119" customWidth="1"/>
    <col min="20" max="20" width="13.7265625" style="99" customWidth="1"/>
    <col min="21" max="21" width="14.26953125" style="102" customWidth="1"/>
  </cols>
  <sheetData>
    <row r="1" spans="1:21" ht="42" customHeight="1" thickBot="1" x14ac:dyDescent="0.4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64"/>
      <c r="P1" s="65"/>
      <c r="Q1" s="65"/>
      <c r="R1" s="65"/>
      <c r="S1" s="117"/>
      <c r="T1" s="88"/>
      <c r="U1" s="97"/>
    </row>
    <row r="2" spans="1:21" ht="38.25" customHeight="1" thickBot="1" x14ac:dyDescent="0.5">
      <c r="A2" s="179"/>
      <c r="B2" s="179"/>
      <c r="C2" s="179"/>
      <c r="D2" s="180"/>
      <c r="E2" s="181" t="s">
        <v>637</v>
      </c>
      <c r="F2" s="182"/>
      <c r="G2" s="182"/>
      <c r="H2" s="182"/>
      <c r="I2" s="183"/>
      <c r="J2" s="184" t="s">
        <v>638</v>
      </c>
      <c r="K2" s="185"/>
      <c r="L2" s="185"/>
      <c r="M2" s="185"/>
      <c r="N2" s="185"/>
      <c r="O2" s="196" t="s">
        <v>639</v>
      </c>
      <c r="P2" s="197"/>
      <c r="Q2" s="197"/>
      <c r="R2" s="197"/>
      <c r="S2" s="198"/>
      <c r="T2" s="88"/>
      <c r="U2" s="97"/>
    </row>
    <row r="3" spans="1:21" ht="42" customHeight="1" x14ac:dyDescent="0.35">
      <c r="A3" s="4" t="s">
        <v>0</v>
      </c>
      <c r="B3" s="7" t="s">
        <v>1</v>
      </c>
      <c r="C3" s="71" t="s">
        <v>2</v>
      </c>
      <c r="D3" s="72" t="s">
        <v>3</v>
      </c>
      <c r="E3" s="42" t="s">
        <v>4</v>
      </c>
      <c r="F3" s="1" t="s">
        <v>5</v>
      </c>
      <c r="G3" s="1" t="s">
        <v>6</v>
      </c>
      <c r="H3" s="1" t="s">
        <v>7</v>
      </c>
      <c r="I3" s="43" t="s">
        <v>8</v>
      </c>
      <c r="J3" s="36" t="s">
        <v>9</v>
      </c>
      <c r="K3" s="2" t="s">
        <v>5</v>
      </c>
      <c r="L3" s="2" t="s">
        <v>6</v>
      </c>
      <c r="M3" s="2" t="s">
        <v>7</v>
      </c>
      <c r="N3" s="11" t="s">
        <v>8</v>
      </c>
      <c r="O3" s="67" t="s">
        <v>9</v>
      </c>
      <c r="P3" s="12" t="s">
        <v>5</v>
      </c>
      <c r="Q3" s="12" t="s">
        <v>6</v>
      </c>
      <c r="R3" s="12" t="s">
        <v>7</v>
      </c>
      <c r="S3" s="194" t="s">
        <v>632</v>
      </c>
      <c r="T3" s="86" t="s">
        <v>2</v>
      </c>
      <c r="U3" s="100" t="s">
        <v>3</v>
      </c>
    </row>
    <row r="4" spans="1:21" s="110" customFormat="1" ht="100" customHeight="1" x14ac:dyDescent="0.25">
      <c r="A4" s="103"/>
      <c r="B4" s="103"/>
      <c r="C4" s="115"/>
      <c r="D4" s="116"/>
      <c r="E4" s="105"/>
      <c r="F4" s="192" t="s">
        <v>627</v>
      </c>
      <c r="G4" s="193"/>
      <c r="H4" s="106" t="s">
        <v>630</v>
      </c>
      <c r="I4" s="107" t="s">
        <v>628</v>
      </c>
      <c r="J4" s="108"/>
      <c r="K4" s="190" t="s">
        <v>629</v>
      </c>
      <c r="L4" s="191"/>
      <c r="M4" s="111" t="s">
        <v>640</v>
      </c>
      <c r="N4" s="112" t="s">
        <v>628</v>
      </c>
      <c r="O4" s="113"/>
      <c r="P4" s="114"/>
      <c r="Q4" s="114"/>
      <c r="R4" s="114"/>
      <c r="S4" s="195"/>
      <c r="T4" s="104"/>
      <c r="U4" s="109"/>
    </row>
    <row r="5" spans="1:21" ht="20.149999999999999" customHeight="1" x14ac:dyDescent="0.35">
      <c r="A5" s="20" t="s">
        <v>18</v>
      </c>
      <c r="B5" s="20" t="s">
        <v>19</v>
      </c>
      <c r="C5" s="8" t="s">
        <v>20</v>
      </c>
      <c r="D5" s="73" t="s">
        <v>21</v>
      </c>
      <c r="E5" s="44">
        <v>63</v>
      </c>
      <c r="F5" s="21">
        <v>2342.1423169549976</v>
      </c>
      <c r="G5" s="21">
        <v>344.43768304500242</v>
      </c>
      <c r="H5" s="21">
        <v>69</v>
      </c>
      <c r="I5" s="45">
        <v>2755.58</v>
      </c>
      <c r="J5" s="37">
        <v>62</v>
      </c>
      <c r="K5" s="21">
        <v>2306.0299999999997</v>
      </c>
      <c r="L5" s="21">
        <v>343.34</v>
      </c>
      <c r="M5" s="21">
        <v>33</v>
      </c>
      <c r="N5" s="59">
        <v>2682.37</v>
      </c>
      <c r="O5" s="68">
        <f>J5-E5</f>
        <v>-1</v>
      </c>
      <c r="P5" s="18">
        <f>K5-F5</f>
        <v>-36.112316954997823</v>
      </c>
      <c r="Q5" s="18">
        <f>L5-G5</f>
        <v>-1.0976830450024408</v>
      </c>
      <c r="R5" s="18">
        <f>M5-H5</f>
        <v>-36</v>
      </c>
      <c r="S5" s="118">
        <f>N5-I5</f>
        <v>-73.210000000000036</v>
      </c>
      <c r="T5" s="90" t="s">
        <v>20</v>
      </c>
      <c r="U5" s="89" t="s">
        <v>21</v>
      </c>
    </row>
    <row r="6" spans="1:21" ht="20.149999999999999" customHeight="1" x14ac:dyDescent="0.35">
      <c r="A6" s="20" t="s">
        <v>94</v>
      </c>
      <c r="B6" s="20" t="s">
        <v>49</v>
      </c>
      <c r="C6" s="8" t="s">
        <v>95</v>
      </c>
      <c r="D6" s="73" t="s">
        <v>96</v>
      </c>
      <c r="E6" s="44">
        <v>29</v>
      </c>
      <c r="F6" s="21">
        <v>1028.6062878688094</v>
      </c>
      <c r="G6" s="21">
        <v>150.59371213119073</v>
      </c>
      <c r="H6" s="21">
        <v>19</v>
      </c>
      <c r="I6" s="45">
        <v>1198.2000000000003</v>
      </c>
      <c r="J6" s="37">
        <v>31</v>
      </c>
      <c r="K6" s="21">
        <v>1090.4000000000001</v>
      </c>
      <c r="L6" s="21">
        <v>152.36000000000001</v>
      </c>
      <c r="M6" s="21">
        <v>28</v>
      </c>
      <c r="N6" s="59">
        <v>1270.7600000000002</v>
      </c>
      <c r="O6" s="68">
        <f t="shared" ref="O6:O37" si="0">J6-E6</f>
        <v>2</v>
      </c>
      <c r="P6" s="18">
        <f t="shared" ref="P6:P37" si="1">K6-F6</f>
        <v>61.793712131190659</v>
      </c>
      <c r="Q6" s="18">
        <f t="shared" ref="Q6:Q37" si="2">L6-G6</f>
        <v>1.766287868809286</v>
      </c>
      <c r="R6" s="18">
        <f t="shared" ref="R6:R37" si="3">M6-H6</f>
        <v>9</v>
      </c>
      <c r="S6" s="118">
        <f t="shared" ref="S6:S69" si="4">N6-I6</f>
        <v>72.559999999999945</v>
      </c>
      <c r="T6" s="90" t="s">
        <v>95</v>
      </c>
      <c r="U6" s="89" t="s">
        <v>96</v>
      </c>
    </row>
    <row r="7" spans="1:21" ht="20.149999999999999" customHeight="1" x14ac:dyDescent="0.35">
      <c r="A7" s="20" t="s">
        <v>97</v>
      </c>
      <c r="B7" s="20" t="s">
        <v>27</v>
      </c>
      <c r="C7" s="8" t="s">
        <v>98</v>
      </c>
      <c r="D7" s="73" t="s">
        <v>96</v>
      </c>
      <c r="E7" s="44">
        <v>9</v>
      </c>
      <c r="F7" s="21">
        <v>369.88402190537272</v>
      </c>
      <c r="G7" s="21">
        <v>44.555978094627264</v>
      </c>
      <c r="H7" s="21">
        <v>6</v>
      </c>
      <c r="I7" s="45">
        <v>420.44</v>
      </c>
      <c r="J7" s="37">
        <v>9</v>
      </c>
      <c r="K7" s="21">
        <v>377.53999999999996</v>
      </c>
      <c r="L7" s="21">
        <v>46.62</v>
      </c>
      <c r="M7" s="21">
        <v>0</v>
      </c>
      <c r="N7" s="59">
        <v>424.15999999999997</v>
      </c>
      <c r="O7" s="68">
        <f t="shared" si="0"/>
        <v>0</v>
      </c>
      <c r="P7" s="18">
        <f t="shared" si="1"/>
        <v>7.655978094627244</v>
      </c>
      <c r="Q7" s="18">
        <f t="shared" si="2"/>
        <v>2.0640219053727336</v>
      </c>
      <c r="R7" s="18">
        <f t="shared" si="3"/>
        <v>-6</v>
      </c>
      <c r="S7" s="118">
        <f t="shared" si="4"/>
        <v>3.7199999999999704</v>
      </c>
      <c r="T7" s="90" t="s">
        <v>98</v>
      </c>
      <c r="U7" s="89" t="s">
        <v>96</v>
      </c>
    </row>
    <row r="8" spans="1:21" ht="20.149999999999999" customHeight="1" x14ac:dyDescent="0.35">
      <c r="A8" s="20" t="s">
        <v>200</v>
      </c>
      <c r="B8" s="20" t="s">
        <v>30</v>
      </c>
      <c r="C8" s="8" t="s">
        <v>201</v>
      </c>
      <c r="D8" s="73" t="s">
        <v>202</v>
      </c>
      <c r="E8" s="44">
        <v>38</v>
      </c>
      <c r="F8" s="21">
        <v>1395.4299999999998</v>
      </c>
      <c r="G8" s="21">
        <v>214.13</v>
      </c>
      <c r="H8" s="21">
        <v>14</v>
      </c>
      <c r="I8" s="45">
        <v>1623.56</v>
      </c>
      <c r="J8" s="37">
        <v>38</v>
      </c>
      <c r="K8" s="21">
        <v>1361.5500000000002</v>
      </c>
      <c r="L8" s="21">
        <v>211.14</v>
      </c>
      <c r="M8" s="21">
        <v>16</v>
      </c>
      <c r="N8" s="59">
        <v>1588.69</v>
      </c>
      <c r="O8" s="68">
        <f t="shared" si="0"/>
        <v>0</v>
      </c>
      <c r="P8" s="18">
        <f t="shared" si="1"/>
        <v>-33.879999999999654</v>
      </c>
      <c r="Q8" s="18">
        <f t="shared" si="2"/>
        <v>-2.9900000000000091</v>
      </c>
      <c r="R8" s="18">
        <f t="shared" si="3"/>
        <v>2</v>
      </c>
      <c r="S8" s="118">
        <f t="shared" si="4"/>
        <v>-34.869999999999891</v>
      </c>
      <c r="T8" s="90" t="s">
        <v>201</v>
      </c>
      <c r="U8" s="89" t="s">
        <v>202</v>
      </c>
    </row>
    <row r="9" spans="1:21" ht="20.149999999999999" customHeight="1" x14ac:dyDescent="0.35">
      <c r="A9" s="20" t="s">
        <v>129</v>
      </c>
      <c r="B9" s="20" t="s">
        <v>49</v>
      </c>
      <c r="C9" s="8" t="s">
        <v>130</v>
      </c>
      <c r="D9" s="73" t="s">
        <v>131</v>
      </c>
      <c r="E9" s="44">
        <v>19</v>
      </c>
      <c r="F9" s="21">
        <v>660.87960179582274</v>
      </c>
      <c r="G9" s="21">
        <v>107.18039820417722</v>
      </c>
      <c r="H9" s="21">
        <v>13</v>
      </c>
      <c r="I9" s="45">
        <v>781.06</v>
      </c>
      <c r="J9" s="37">
        <v>19</v>
      </c>
      <c r="K9" s="21">
        <v>651.32000000000005</v>
      </c>
      <c r="L9" s="21">
        <v>108.15</v>
      </c>
      <c r="M9" s="21">
        <v>13</v>
      </c>
      <c r="N9" s="59">
        <v>772.47</v>
      </c>
      <c r="O9" s="68">
        <f t="shared" si="0"/>
        <v>0</v>
      </c>
      <c r="P9" s="18">
        <f t="shared" si="1"/>
        <v>-9.5596017958226867</v>
      </c>
      <c r="Q9" s="18">
        <f t="shared" si="2"/>
        <v>0.96960179582278272</v>
      </c>
      <c r="R9" s="18">
        <f t="shared" si="3"/>
        <v>0</v>
      </c>
      <c r="S9" s="118">
        <f t="shared" si="4"/>
        <v>-8.5899999999999181</v>
      </c>
      <c r="T9" s="90" t="s">
        <v>130</v>
      </c>
      <c r="U9" s="89" t="s">
        <v>131</v>
      </c>
    </row>
    <row r="10" spans="1:21" ht="20.149999999999999" customHeight="1" x14ac:dyDescent="0.35">
      <c r="A10" s="20" t="s">
        <v>132</v>
      </c>
      <c r="B10" s="20" t="s">
        <v>27</v>
      </c>
      <c r="C10" s="8" t="s">
        <v>133</v>
      </c>
      <c r="D10" s="73" t="s">
        <v>131</v>
      </c>
      <c r="E10" s="44">
        <v>8</v>
      </c>
      <c r="F10" s="21">
        <v>315.32435121230208</v>
      </c>
      <c r="G10" s="21">
        <v>30.675648787697906</v>
      </c>
      <c r="H10" s="21">
        <v>9</v>
      </c>
      <c r="I10" s="45">
        <v>355</v>
      </c>
      <c r="J10" s="37">
        <v>8</v>
      </c>
      <c r="K10" s="21">
        <v>298.17</v>
      </c>
      <c r="L10" s="21">
        <v>32.65</v>
      </c>
      <c r="M10" s="21">
        <v>0</v>
      </c>
      <c r="N10" s="59">
        <v>330.82</v>
      </c>
      <c r="O10" s="68">
        <f t="shared" si="0"/>
        <v>0</v>
      </c>
      <c r="P10" s="18">
        <f t="shared" si="1"/>
        <v>-17.154351212302061</v>
      </c>
      <c r="Q10" s="18">
        <f t="shared" si="2"/>
        <v>1.9743512123020928</v>
      </c>
      <c r="R10" s="18">
        <f t="shared" si="3"/>
        <v>-9</v>
      </c>
      <c r="S10" s="118">
        <f t="shared" si="4"/>
        <v>-24.180000000000007</v>
      </c>
      <c r="T10" s="90" t="s">
        <v>133</v>
      </c>
      <c r="U10" s="89" t="s">
        <v>131</v>
      </c>
    </row>
    <row r="11" spans="1:21" ht="20.149999999999999" customHeight="1" x14ac:dyDescent="0.35">
      <c r="A11" s="20" t="s">
        <v>217</v>
      </c>
      <c r="B11" s="20" t="s">
        <v>218</v>
      </c>
      <c r="C11" s="8" t="s">
        <v>219</v>
      </c>
      <c r="D11" s="73" t="s">
        <v>220</v>
      </c>
      <c r="E11" s="44">
        <v>6</v>
      </c>
      <c r="F11" s="21">
        <v>273.74</v>
      </c>
      <c r="G11" s="21">
        <v>10.76</v>
      </c>
      <c r="H11" s="21">
        <v>3</v>
      </c>
      <c r="I11" s="45">
        <v>287.5</v>
      </c>
      <c r="J11" s="37">
        <v>6</v>
      </c>
      <c r="K11" s="21">
        <v>272.19</v>
      </c>
      <c r="L11" s="21">
        <v>11.31</v>
      </c>
      <c r="M11" s="21">
        <v>5</v>
      </c>
      <c r="N11" s="59">
        <v>288.5</v>
      </c>
      <c r="O11" s="68">
        <f t="shared" si="0"/>
        <v>0</v>
      </c>
      <c r="P11" s="18">
        <f t="shared" si="1"/>
        <v>-1.5500000000000114</v>
      </c>
      <c r="Q11" s="18">
        <f t="shared" si="2"/>
        <v>0.55000000000000071</v>
      </c>
      <c r="R11" s="18">
        <f t="shared" si="3"/>
        <v>2</v>
      </c>
      <c r="S11" s="118">
        <f t="shared" si="4"/>
        <v>1</v>
      </c>
      <c r="T11" s="90" t="s">
        <v>219</v>
      </c>
      <c r="U11" s="89" t="s">
        <v>220</v>
      </c>
    </row>
    <row r="12" spans="1:21" ht="20.149999999999999" customHeight="1" x14ac:dyDescent="0.35">
      <c r="A12" s="20" t="s">
        <v>22</v>
      </c>
      <c r="B12" s="20" t="s">
        <v>23</v>
      </c>
      <c r="C12" s="8" t="s">
        <v>24</v>
      </c>
      <c r="D12" s="73" t="s">
        <v>25</v>
      </c>
      <c r="E12" s="44">
        <v>21</v>
      </c>
      <c r="F12" s="21">
        <v>874.87535092041026</v>
      </c>
      <c r="G12" s="21">
        <v>231.3946490795897</v>
      </c>
      <c r="H12" s="21">
        <v>22</v>
      </c>
      <c r="I12" s="45">
        <v>1128.27</v>
      </c>
      <c r="J12" s="37">
        <v>21</v>
      </c>
      <c r="K12" s="21">
        <v>834.45999999999992</v>
      </c>
      <c r="L12" s="21">
        <v>236.35</v>
      </c>
      <c r="M12" s="21">
        <v>29</v>
      </c>
      <c r="N12" s="59">
        <v>1099.81</v>
      </c>
      <c r="O12" s="68">
        <f t="shared" si="0"/>
        <v>0</v>
      </c>
      <c r="P12" s="18">
        <f t="shared" si="1"/>
        <v>-40.415350920410333</v>
      </c>
      <c r="Q12" s="18">
        <f t="shared" si="2"/>
        <v>4.9553509204102966</v>
      </c>
      <c r="R12" s="18">
        <f t="shared" si="3"/>
        <v>7</v>
      </c>
      <c r="S12" s="118">
        <f t="shared" si="4"/>
        <v>-28.460000000000036</v>
      </c>
      <c r="T12" s="90" t="s">
        <v>24</v>
      </c>
      <c r="U12" s="89" t="s">
        <v>25</v>
      </c>
    </row>
    <row r="13" spans="1:21" ht="20.149999999999999" customHeight="1" x14ac:dyDescent="0.35">
      <c r="A13" s="20" t="s">
        <v>26</v>
      </c>
      <c r="B13" s="20" t="s">
        <v>27</v>
      </c>
      <c r="C13" s="8" t="s">
        <v>28</v>
      </c>
      <c r="D13" s="73" t="s">
        <v>25</v>
      </c>
      <c r="E13" s="44">
        <v>29</v>
      </c>
      <c r="F13" s="21">
        <v>1059.6792032581434</v>
      </c>
      <c r="G13" s="21">
        <v>172.47079674185659</v>
      </c>
      <c r="H13" s="21">
        <v>26</v>
      </c>
      <c r="I13" s="45">
        <v>1258.1500000000001</v>
      </c>
      <c r="J13" s="37">
        <v>30</v>
      </c>
      <c r="K13" s="21">
        <v>1077.6200000000001</v>
      </c>
      <c r="L13" s="21">
        <v>214.8</v>
      </c>
      <c r="M13" s="21">
        <v>0</v>
      </c>
      <c r="N13" s="59">
        <v>1292.42</v>
      </c>
      <c r="O13" s="68">
        <f t="shared" si="0"/>
        <v>1</v>
      </c>
      <c r="P13" s="18">
        <f t="shared" si="1"/>
        <v>17.94079674185673</v>
      </c>
      <c r="Q13" s="18">
        <f t="shared" si="2"/>
        <v>42.329203258143423</v>
      </c>
      <c r="R13" s="18">
        <f t="shared" si="3"/>
        <v>-26</v>
      </c>
      <c r="S13" s="118">
        <f t="shared" si="4"/>
        <v>34.269999999999982</v>
      </c>
      <c r="T13" s="90" t="s">
        <v>28</v>
      </c>
      <c r="U13" s="89" t="s">
        <v>25</v>
      </c>
    </row>
    <row r="14" spans="1:21" ht="20.149999999999999" customHeight="1" x14ac:dyDescent="0.35">
      <c r="A14" s="20" t="s">
        <v>184</v>
      </c>
      <c r="B14" s="20" t="s">
        <v>49</v>
      </c>
      <c r="C14" s="8" t="s">
        <v>185</v>
      </c>
      <c r="D14" s="73" t="s">
        <v>186</v>
      </c>
      <c r="E14" s="44">
        <v>23</v>
      </c>
      <c r="F14" s="21">
        <v>877.43000000000006</v>
      </c>
      <c r="G14" s="21">
        <v>131.80000000000001</v>
      </c>
      <c r="H14" s="21">
        <v>21</v>
      </c>
      <c r="I14" s="45">
        <v>1030.23</v>
      </c>
      <c r="J14" s="37">
        <v>23</v>
      </c>
      <c r="K14" s="21">
        <v>865.82</v>
      </c>
      <c r="L14" s="21">
        <v>151.13999999999999</v>
      </c>
      <c r="M14" s="21">
        <v>14</v>
      </c>
      <c r="N14" s="59">
        <v>1030.96</v>
      </c>
      <c r="O14" s="68">
        <f t="shared" si="0"/>
        <v>0</v>
      </c>
      <c r="P14" s="18">
        <f t="shared" si="1"/>
        <v>-11.610000000000014</v>
      </c>
      <c r="Q14" s="18">
        <f t="shared" si="2"/>
        <v>19.339999999999975</v>
      </c>
      <c r="R14" s="18">
        <f t="shared" si="3"/>
        <v>-7</v>
      </c>
      <c r="S14" s="118">
        <f t="shared" si="4"/>
        <v>0.73000000000001819</v>
      </c>
      <c r="T14" s="90" t="s">
        <v>185</v>
      </c>
      <c r="U14" s="89" t="s">
        <v>186</v>
      </c>
    </row>
    <row r="15" spans="1:21" ht="20.149999999999999" customHeight="1" x14ac:dyDescent="0.35">
      <c r="A15" s="20" t="s">
        <v>187</v>
      </c>
      <c r="B15" s="20" t="s">
        <v>27</v>
      </c>
      <c r="C15" s="8" t="s">
        <v>188</v>
      </c>
      <c r="D15" s="73" t="s">
        <v>186</v>
      </c>
      <c r="E15" s="44">
        <v>6</v>
      </c>
      <c r="F15" s="21">
        <v>228.39</v>
      </c>
      <c r="G15" s="21">
        <v>25.24</v>
      </c>
      <c r="H15" s="21">
        <v>13</v>
      </c>
      <c r="I15" s="45">
        <v>266.63</v>
      </c>
      <c r="J15" s="37">
        <v>6</v>
      </c>
      <c r="K15" s="21">
        <v>236.29</v>
      </c>
      <c r="L15" s="21">
        <v>34.28</v>
      </c>
      <c r="M15" s="21">
        <v>0</v>
      </c>
      <c r="N15" s="59">
        <v>270.57</v>
      </c>
      <c r="O15" s="68">
        <f t="shared" si="0"/>
        <v>0</v>
      </c>
      <c r="P15" s="18">
        <f t="shared" si="1"/>
        <v>7.9000000000000057</v>
      </c>
      <c r="Q15" s="18">
        <f t="shared" si="2"/>
        <v>9.0400000000000027</v>
      </c>
      <c r="R15" s="18">
        <f t="shared" si="3"/>
        <v>-13</v>
      </c>
      <c r="S15" s="118">
        <f t="shared" si="4"/>
        <v>3.9399999999999977</v>
      </c>
      <c r="T15" s="90" t="s">
        <v>188</v>
      </c>
      <c r="U15" s="89" t="s">
        <v>186</v>
      </c>
    </row>
    <row r="16" spans="1:21" ht="20.149999999999999" customHeight="1" x14ac:dyDescent="0.35">
      <c r="A16" s="20" t="s">
        <v>141</v>
      </c>
      <c r="B16" s="20" t="s">
        <v>30</v>
      </c>
      <c r="C16" s="8" t="s">
        <v>142</v>
      </c>
      <c r="D16" s="73" t="s">
        <v>143</v>
      </c>
      <c r="E16" s="44">
        <v>54</v>
      </c>
      <c r="F16" s="21">
        <v>1941.2799999999997</v>
      </c>
      <c r="G16" s="21">
        <v>364.86</v>
      </c>
      <c r="H16" s="21">
        <v>21</v>
      </c>
      <c r="I16" s="45">
        <v>2327.14</v>
      </c>
      <c r="J16" s="37">
        <v>53</v>
      </c>
      <c r="K16" s="21">
        <v>1925.94</v>
      </c>
      <c r="L16" s="21">
        <v>342.94</v>
      </c>
      <c r="M16" s="21">
        <v>25</v>
      </c>
      <c r="N16" s="59">
        <v>2293.88</v>
      </c>
      <c r="O16" s="68">
        <f t="shared" si="0"/>
        <v>-1</v>
      </c>
      <c r="P16" s="18">
        <f t="shared" si="1"/>
        <v>-15.339999999999691</v>
      </c>
      <c r="Q16" s="18">
        <f t="shared" si="2"/>
        <v>-21.920000000000016</v>
      </c>
      <c r="R16" s="18">
        <f t="shared" si="3"/>
        <v>4</v>
      </c>
      <c r="S16" s="118">
        <f t="shared" si="4"/>
        <v>-33.259999999999764</v>
      </c>
      <c r="T16" s="90" t="s">
        <v>142</v>
      </c>
      <c r="U16" s="89" t="s">
        <v>143</v>
      </c>
    </row>
    <row r="17" spans="1:21" ht="20.149999999999999" customHeight="1" x14ac:dyDescent="0.35">
      <c r="A17" s="20" t="s">
        <v>155</v>
      </c>
      <c r="B17" s="20" t="s">
        <v>81</v>
      </c>
      <c r="C17" s="8" t="s">
        <v>156</v>
      </c>
      <c r="D17" s="73" t="s">
        <v>143</v>
      </c>
      <c r="E17" s="44">
        <v>41</v>
      </c>
      <c r="F17" s="21">
        <v>1420.9399999999998</v>
      </c>
      <c r="G17" s="21">
        <v>229.78</v>
      </c>
      <c r="H17" s="21">
        <v>31</v>
      </c>
      <c r="I17" s="45">
        <v>1681.7199999999998</v>
      </c>
      <c r="J17" s="37">
        <v>38</v>
      </c>
      <c r="K17" s="21">
        <v>1456.9899999999998</v>
      </c>
      <c r="L17" s="21">
        <v>241.87</v>
      </c>
      <c r="M17" s="21">
        <v>30</v>
      </c>
      <c r="N17" s="59">
        <v>1728.8599999999997</v>
      </c>
      <c r="O17" s="68">
        <f t="shared" si="0"/>
        <v>-3</v>
      </c>
      <c r="P17" s="18">
        <f t="shared" si="1"/>
        <v>36.049999999999955</v>
      </c>
      <c r="Q17" s="18">
        <f t="shared" si="2"/>
        <v>12.090000000000003</v>
      </c>
      <c r="R17" s="18">
        <f t="shared" si="3"/>
        <v>-1</v>
      </c>
      <c r="S17" s="118">
        <f t="shared" si="4"/>
        <v>47.139999999999873</v>
      </c>
      <c r="T17" s="90" t="s">
        <v>156</v>
      </c>
      <c r="U17" s="89" t="s">
        <v>143</v>
      </c>
    </row>
    <row r="18" spans="1:21" ht="20.149999999999999" customHeight="1" x14ac:dyDescent="0.35">
      <c r="A18" s="20" t="s">
        <v>196</v>
      </c>
      <c r="B18" s="20" t="s">
        <v>23</v>
      </c>
      <c r="C18" s="8" t="s">
        <v>197</v>
      </c>
      <c r="D18" s="73" t="s">
        <v>143</v>
      </c>
      <c r="E18" s="44">
        <v>32</v>
      </c>
      <c r="F18" s="21">
        <v>1137.29</v>
      </c>
      <c r="G18" s="21">
        <v>217.2</v>
      </c>
      <c r="H18" s="21">
        <v>31</v>
      </c>
      <c r="I18" s="45">
        <v>1385.49</v>
      </c>
      <c r="J18" s="37">
        <v>32</v>
      </c>
      <c r="K18" s="21">
        <v>1121.6400000000001</v>
      </c>
      <c r="L18" s="21">
        <v>212.97</v>
      </c>
      <c r="M18" s="21">
        <v>21</v>
      </c>
      <c r="N18" s="59">
        <v>1355.6100000000001</v>
      </c>
      <c r="O18" s="68">
        <f t="shared" si="0"/>
        <v>0</v>
      </c>
      <c r="P18" s="18">
        <f t="shared" si="1"/>
        <v>-15.649999999999864</v>
      </c>
      <c r="Q18" s="18">
        <f t="shared" si="2"/>
        <v>-4.2299999999999898</v>
      </c>
      <c r="R18" s="18">
        <f t="shared" si="3"/>
        <v>-10</v>
      </c>
      <c r="S18" s="118">
        <f t="shared" si="4"/>
        <v>-29.879999999999882</v>
      </c>
      <c r="T18" s="90" t="s">
        <v>197</v>
      </c>
      <c r="U18" s="89" t="s">
        <v>143</v>
      </c>
    </row>
    <row r="19" spans="1:21" ht="20.149999999999999" customHeight="1" x14ac:dyDescent="0.35">
      <c r="A19" s="20" t="s">
        <v>198</v>
      </c>
      <c r="B19" s="20" t="s">
        <v>27</v>
      </c>
      <c r="C19" s="8" t="s">
        <v>199</v>
      </c>
      <c r="D19" s="73" t="s">
        <v>143</v>
      </c>
      <c r="E19" s="44">
        <v>10</v>
      </c>
      <c r="F19" s="21">
        <v>417.87</v>
      </c>
      <c r="G19" s="21">
        <v>40.76</v>
      </c>
      <c r="H19" s="21">
        <v>9</v>
      </c>
      <c r="I19" s="45">
        <v>467.63</v>
      </c>
      <c r="J19" s="37">
        <v>10</v>
      </c>
      <c r="K19" s="21">
        <v>420.92</v>
      </c>
      <c r="L19" s="21">
        <v>48.44</v>
      </c>
      <c r="M19" s="21">
        <v>0</v>
      </c>
      <c r="N19" s="59">
        <v>469.36</v>
      </c>
      <c r="O19" s="68">
        <f t="shared" si="0"/>
        <v>0</v>
      </c>
      <c r="P19" s="18">
        <f t="shared" si="1"/>
        <v>3.0500000000000114</v>
      </c>
      <c r="Q19" s="18">
        <f t="shared" si="2"/>
        <v>7.68</v>
      </c>
      <c r="R19" s="18">
        <f t="shared" si="3"/>
        <v>-9</v>
      </c>
      <c r="S19" s="118">
        <f t="shared" si="4"/>
        <v>1.7300000000000182</v>
      </c>
      <c r="T19" s="90" t="s">
        <v>199</v>
      </c>
      <c r="U19" s="89" t="s">
        <v>143</v>
      </c>
    </row>
    <row r="20" spans="1:21" ht="20.149999999999999" customHeight="1" x14ac:dyDescent="0.35">
      <c r="A20" s="20" t="s">
        <v>206</v>
      </c>
      <c r="B20" s="20" t="s">
        <v>59</v>
      </c>
      <c r="C20" s="8" t="s">
        <v>156</v>
      </c>
      <c r="D20" s="73" t="s">
        <v>207</v>
      </c>
      <c r="E20" s="44">
        <v>3</v>
      </c>
      <c r="F20" s="21">
        <v>86</v>
      </c>
      <c r="G20" s="21">
        <v>16.5</v>
      </c>
      <c r="H20" s="21">
        <v>2</v>
      </c>
      <c r="I20" s="45">
        <v>104.5</v>
      </c>
      <c r="J20" s="37">
        <v>3</v>
      </c>
      <c r="K20" s="21">
        <v>86.93</v>
      </c>
      <c r="L20" s="21">
        <v>15.57</v>
      </c>
      <c r="M20" s="21">
        <v>0</v>
      </c>
      <c r="N20" s="59">
        <v>102.5</v>
      </c>
      <c r="O20" s="68">
        <f t="shared" si="0"/>
        <v>0</v>
      </c>
      <c r="P20" s="18">
        <f t="shared" si="1"/>
        <v>0.93000000000000682</v>
      </c>
      <c r="Q20" s="18">
        <f t="shared" si="2"/>
        <v>-0.92999999999999972</v>
      </c>
      <c r="R20" s="18">
        <f t="shared" si="3"/>
        <v>-2</v>
      </c>
      <c r="S20" s="118">
        <f t="shared" si="4"/>
        <v>-2</v>
      </c>
      <c r="T20" s="90" t="s">
        <v>156</v>
      </c>
      <c r="U20" s="89" t="s">
        <v>207</v>
      </c>
    </row>
    <row r="21" spans="1:21" ht="20.149999999999999" customHeight="1" x14ac:dyDescent="0.35">
      <c r="A21" s="20" t="s">
        <v>175</v>
      </c>
      <c r="B21" s="20" t="s">
        <v>81</v>
      </c>
      <c r="C21" s="8" t="s">
        <v>176</v>
      </c>
      <c r="D21" s="73" t="s">
        <v>177</v>
      </c>
      <c r="E21" s="44">
        <v>28</v>
      </c>
      <c r="F21" s="21">
        <v>1064.8900000000001</v>
      </c>
      <c r="G21" s="21">
        <v>174.28</v>
      </c>
      <c r="H21" s="21">
        <v>24</v>
      </c>
      <c r="I21" s="45">
        <v>1263.17</v>
      </c>
      <c r="J21" s="37">
        <v>28</v>
      </c>
      <c r="K21" s="21">
        <v>1057.3399999999999</v>
      </c>
      <c r="L21" s="21">
        <v>182.27</v>
      </c>
      <c r="M21" s="21">
        <v>20</v>
      </c>
      <c r="N21" s="59">
        <v>1259.6099999999999</v>
      </c>
      <c r="O21" s="68">
        <f t="shared" si="0"/>
        <v>0</v>
      </c>
      <c r="P21" s="18">
        <f t="shared" si="1"/>
        <v>-7.5500000000001819</v>
      </c>
      <c r="Q21" s="18">
        <f t="shared" si="2"/>
        <v>7.9900000000000091</v>
      </c>
      <c r="R21" s="18">
        <f t="shared" si="3"/>
        <v>-4</v>
      </c>
      <c r="S21" s="118">
        <f t="shared" si="4"/>
        <v>-3.5600000000001728</v>
      </c>
      <c r="T21" s="90" t="s">
        <v>176</v>
      </c>
      <c r="U21" s="89" t="s">
        <v>177</v>
      </c>
    </row>
    <row r="22" spans="1:21" ht="20.149999999999999" customHeight="1" x14ac:dyDescent="0.35">
      <c r="A22" s="20" t="s">
        <v>80</v>
      </c>
      <c r="B22" s="20" t="s">
        <v>81</v>
      </c>
      <c r="C22" s="8" t="s">
        <v>82</v>
      </c>
      <c r="D22" s="73" t="s">
        <v>83</v>
      </c>
      <c r="E22" s="44">
        <v>24</v>
      </c>
      <c r="F22" s="21">
        <v>935.88213977590783</v>
      </c>
      <c r="G22" s="21">
        <v>109.02786022409221</v>
      </c>
      <c r="H22" s="21">
        <v>25</v>
      </c>
      <c r="I22" s="45">
        <v>1069.9100000000001</v>
      </c>
      <c r="J22" s="37">
        <v>24</v>
      </c>
      <c r="K22" s="21">
        <v>934.15</v>
      </c>
      <c r="L22" s="21">
        <v>120.85</v>
      </c>
      <c r="M22" s="21">
        <v>24</v>
      </c>
      <c r="N22" s="59">
        <v>1079</v>
      </c>
      <c r="O22" s="68">
        <f t="shared" si="0"/>
        <v>0</v>
      </c>
      <c r="P22" s="18">
        <f t="shared" si="1"/>
        <v>-1.7321397759078536</v>
      </c>
      <c r="Q22" s="18">
        <f t="shared" si="2"/>
        <v>11.822139775907786</v>
      </c>
      <c r="R22" s="18">
        <f t="shared" si="3"/>
        <v>-1</v>
      </c>
      <c r="S22" s="118">
        <f t="shared" si="4"/>
        <v>9.0899999999999181</v>
      </c>
      <c r="T22" s="90" t="s">
        <v>82</v>
      </c>
      <c r="U22" s="89" t="s">
        <v>83</v>
      </c>
    </row>
    <row r="23" spans="1:21" ht="20.149999999999999" customHeight="1" x14ac:dyDescent="0.35">
      <c r="A23" s="20" t="s">
        <v>84</v>
      </c>
      <c r="B23" s="20" t="s">
        <v>30</v>
      </c>
      <c r="C23" s="8" t="s">
        <v>85</v>
      </c>
      <c r="D23" s="73" t="s">
        <v>83</v>
      </c>
      <c r="E23" s="44">
        <v>25</v>
      </c>
      <c r="F23" s="21">
        <v>914.72398549473326</v>
      </c>
      <c r="G23" s="21">
        <v>133.73601450526678</v>
      </c>
      <c r="H23" s="21">
        <v>11</v>
      </c>
      <c r="I23" s="45">
        <v>1059.46</v>
      </c>
      <c r="J23" s="37">
        <v>25</v>
      </c>
      <c r="K23" s="21">
        <v>904.04</v>
      </c>
      <c r="L23" s="21">
        <v>133.47999999999999</v>
      </c>
      <c r="M23" s="21">
        <v>11</v>
      </c>
      <c r="N23" s="59">
        <v>1048.52</v>
      </c>
      <c r="O23" s="68">
        <f t="shared" si="0"/>
        <v>0</v>
      </c>
      <c r="P23" s="18">
        <f t="shared" si="1"/>
        <v>-10.683985494733292</v>
      </c>
      <c r="Q23" s="18">
        <f t="shared" si="2"/>
        <v>-0.25601450526679059</v>
      </c>
      <c r="R23" s="18">
        <f t="shared" si="3"/>
        <v>0</v>
      </c>
      <c r="S23" s="118">
        <f t="shared" si="4"/>
        <v>-10.940000000000055</v>
      </c>
      <c r="T23" s="90" t="s">
        <v>85</v>
      </c>
      <c r="U23" s="89" t="s">
        <v>83</v>
      </c>
    </row>
    <row r="24" spans="1:21" ht="20.149999999999999" customHeight="1" x14ac:dyDescent="0.35">
      <c r="A24" s="20" t="s">
        <v>163</v>
      </c>
      <c r="B24" s="20" t="s">
        <v>27</v>
      </c>
      <c r="C24" s="8" t="s">
        <v>164</v>
      </c>
      <c r="D24" s="73" t="s">
        <v>165</v>
      </c>
      <c r="E24" s="44">
        <v>26</v>
      </c>
      <c r="F24" s="21">
        <v>967.39</v>
      </c>
      <c r="G24" s="21">
        <v>139.61000000000001</v>
      </c>
      <c r="H24" s="21">
        <v>26</v>
      </c>
      <c r="I24" s="45">
        <v>1133</v>
      </c>
      <c r="J24" s="37">
        <v>26</v>
      </c>
      <c r="K24" s="21">
        <v>888.56</v>
      </c>
      <c r="L24" s="21">
        <v>154.47</v>
      </c>
      <c r="M24" s="21">
        <v>0</v>
      </c>
      <c r="N24" s="59">
        <v>1043.03</v>
      </c>
      <c r="O24" s="68">
        <f t="shared" si="0"/>
        <v>0</v>
      </c>
      <c r="P24" s="18">
        <f t="shared" si="1"/>
        <v>-78.830000000000041</v>
      </c>
      <c r="Q24" s="18">
        <f t="shared" si="2"/>
        <v>14.859999999999985</v>
      </c>
      <c r="R24" s="18">
        <f t="shared" si="3"/>
        <v>-26</v>
      </c>
      <c r="S24" s="118">
        <f t="shared" si="4"/>
        <v>-89.970000000000027</v>
      </c>
      <c r="T24" s="90" t="s">
        <v>164</v>
      </c>
      <c r="U24" s="89" t="s">
        <v>165</v>
      </c>
    </row>
    <row r="25" spans="1:21" ht="20.149999999999999" customHeight="1" x14ac:dyDescent="0.35">
      <c r="A25" s="20" t="s">
        <v>162</v>
      </c>
      <c r="B25" s="20" t="s">
        <v>23</v>
      </c>
      <c r="C25" s="8" t="s">
        <v>166</v>
      </c>
      <c r="D25" s="73" t="s">
        <v>165</v>
      </c>
      <c r="E25" s="44">
        <v>19</v>
      </c>
      <c r="F25" s="21">
        <v>664.76</v>
      </c>
      <c r="G25" s="21">
        <v>113.53</v>
      </c>
      <c r="H25" s="21">
        <v>20</v>
      </c>
      <c r="I25" s="45">
        <v>798.29</v>
      </c>
      <c r="J25" s="37">
        <v>19</v>
      </c>
      <c r="K25" s="21">
        <v>653.97</v>
      </c>
      <c r="L25" s="21">
        <v>117.19</v>
      </c>
      <c r="M25" s="21">
        <v>25</v>
      </c>
      <c r="N25" s="59">
        <v>796.16000000000008</v>
      </c>
      <c r="O25" s="68">
        <f t="shared" si="0"/>
        <v>0</v>
      </c>
      <c r="P25" s="18">
        <f t="shared" si="1"/>
        <v>-10.789999999999964</v>
      </c>
      <c r="Q25" s="18">
        <f t="shared" si="2"/>
        <v>3.6599999999999966</v>
      </c>
      <c r="R25" s="18">
        <f t="shared" si="3"/>
        <v>5</v>
      </c>
      <c r="S25" s="118">
        <f t="shared" si="4"/>
        <v>-2.1299999999998818</v>
      </c>
      <c r="T25" s="90" t="s">
        <v>166</v>
      </c>
      <c r="U25" s="89" t="s">
        <v>165</v>
      </c>
    </row>
    <row r="26" spans="1:21" ht="20.149999999999999" customHeight="1" x14ac:dyDescent="0.35">
      <c r="A26" s="20" t="s">
        <v>144</v>
      </c>
      <c r="B26" s="20" t="s">
        <v>30</v>
      </c>
      <c r="C26" s="8" t="s">
        <v>145</v>
      </c>
      <c r="D26" s="73" t="s">
        <v>146</v>
      </c>
      <c r="E26" s="44">
        <v>86</v>
      </c>
      <c r="F26" s="21">
        <v>3296.52</v>
      </c>
      <c r="G26" s="21">
        <v>492.38</v>
      </c>
      <c r="H26" s="21">
        <v>76</v>
      </c>
      <c r="I26" s="45">
        <v>3864.9</v>
      </c>
      <c r="J26" s="37">
        <v>88</v>
      </c>
      <c r="K26" s="21">
        <v>3203.9599999999996</v>
      </c>
      <c r="L26" s="21">
        <v>497.84</v>
      </c>
      <c r="M26" s="21">
        <v>47</v>
      </c>
      <c r="N26" s="59">
        <v>3748.7999999999997</v>
      </c>
      <c r="O26" s="68">
        <f t="shared" si="0"/>
        <v>2</v>
      </c>
      <c r="P26" s="18">
        <f t="shared" si="1"/>
        <v>-92.5600000000004</v>
      </c>
      <c r="Q26" s="18">
        <f t="shared" si="2"/>
        <v>5.4599999999999795</v>
      </c>
      <c r="R26" s="18">
        <f t="shared" si="3"/>
        <v>-29</v>
      </c>
      <c r="S26" s="118">
        <f t="shared" si="4"/>
        <v>-116.10000000000036</v>
      </c>
      <c r="T26" s="90" t="s">
        <v>145</v>
      </c>
      <c r="U26" s="89" t="s">
        <v>146</v>
      </c>
    </row>
    <row r="27" spans="1:21" ht="20.149999999999999" customHeight="1" x14ac:dyDescent="0.35">
      <c r="A27" s="20" t="s">
        <v>64</v>
      </c>
      <c r="B27" s="20" t="s">
        <v>23</v>
      </c>
      <c r="C27" s="8" t="s">
        <v>65</v>
      </c>
      <c r="D27" s="73" t="s">
        <v>66</v>
      </c>
      <c r="E27" s="44">
        <v>35</v>
      </c>
      <c r="F27" s="21">
        <v>1222.7303328366288</v>
      </c>
      <c r="G27" s="21">
        <v>207.16966716337132</v>
      </c>
      <c r="H27" s="21">
        <v>19</v>
      </c>
      <c r="I27" s="45">
        <v>1448.9</v>
      </c>
      <c r="J27" s="37">
        <v>36</v>
      </c>
      <c r="K27" s="21">
        <v>1247</v>
      </c>
      <c r="L27" s="21">
        <v>208.01</v>
      </c>
      <c r="M27" s="21">
        <v>34</v>
      </c>
      <c r="N27" s="59">
        <v>1489.01</v>
      </c>
      <c r="O27" s="68">
        <f t="shared" si="0"/>
        <v>1</v>
      </c>
      <c r="P27" s="18">
        <f t="shared" si="1"/>
        <v>24.269667163371196</v>
      </c>
      <c r="Q27" s="18">
        <f t="shared" si="2"/>
        <v>0.84033283662867575</v>
      </c>
      <c r="R27" s="18">
        <f t="shared" si="3"/>
        <v>15</v>
      </c>
      <c r="S27" s="118">
        <f t="shared" si="4"/>
        <v>40.1099999999999</v>
      </c>
      <c r="T27" s="90" t="s">
        <v>65</v>
      </c>
      <c r="U27" s="89" t="s">
        <v>66</v>
      </c>
    </row>
    <row r="28" spans="1:21" ht="20.149999999999999" customHeight="1" x14ac:dyDescent="0.35">
      <c r="A28" s="20" t="s">
        <v>67</v>
      </c>
      <c r="B28" s="20" t="s">
        <v>27</v>
      </c>
      <c r="C28" s="8" t="s">
        <v>68</v>
      </c>
      <c r="D28" s="73" t="s">
        <v>66</v>
      </c>
      <c r="E28" s="44">
        <v>30</v>
      </c>
      <c r="F28" s="21">
        <v>1083.0092174715287</v>
      </c>
      <c r="G28" s="21">
        <v>201.89078252847139</v>
      </c>
      <c r="H28" s="21">
        <v>24</v>
      </c>
      <c r="I28" s="45">
        <v>1308.9000000000001</v>
      </c>
      <c r="J28" s="37">
        <v>31</v>
      </c>
      <c r="K28" s="21">
        <v>1100.96</v>
      </c>
      <c r="L28" s="21">
        <v>188.39</v>
      </c>
      <c r="M28" s="21">
        <v>1</v>
      </c>
      <c r="N28" s="59">
        <v>1290.3499999999999</v>
      </c>
      <c r="O28" s="68">
        <f t="shared" si="0"/>
        <v>1</v>
      </c>
      <c r="P28" s="18">
        <f t="shared" si="1"/>
        <v>17.950782528471336</v>
      </c>
      <c r="Q28" s="18">
        <f t="shared" si="2"/>
        <v>-13.500782528471404</v>
      </c>
      <c r="R28" s="18">
        <f t="shared" si="3"/>
        <v>-23</v>
      </c>
      <c r="S28" s="118">
        <f t="shared" si="4"/>
        <v>-18.550000000000182</v>
      </c>
      <c r="T28" s="90" t="s">
        <v>68</v>
      </c>
      <c r="U28" s="89" t="s">
        <v>66</v>
      </c>
    </row>
    <row r="29" spans="1:21" ht="20.149999999999999" customHeight="1" x14ac:dyDescent="0.35">
      <c r="A29" s="20" t="s">
        <v>214</v>
      </c>
      <c r="B29" s="20" t="s">
        <v>49</v>
      </c>
      <c r="C29" s="8" t="s">
        <v>215</v>
      </c>
      <c r="D29" s="73" t="s">
        <v>216</v>
      </c>
      <c r="E29" s="44">
        <v>20</v>
      </c>
      <c r="F29" s="21">
        <v>800.89</v>
      </c>
      <c r="G29" s="21">
        <v>83.58</v>
      </c>
      <c r="H29" s="21">
        <v>19</v>
      </c>
      <c r="I29" s="45">
        <v>903.47</v>
      </c>
      <c r="J29" s="37">
        <v>20</v>
      </c>
      <c r="K29" s="21">
        <v>820.25</v>
      </c>
      <c r="L29" s="21">
        <v>84.22</v>
      </c>
      <c r="M29" s="21">
        <v>10</v>
      </c>
      <c r="N29" s="59">
        <v>914.47</v>
      </c>
      <c r="O29" s="68">
        <f t="shared" si="0"/>
        <v>0</v>
      </c>
      <c r="P29" s="18">
        <f t="shared" si="1"/>
        <v>19.360000000000014</v>
      </c>
      <c r="Q29" s="18">
        <f t="shared" si="2"/>
        <v>0.64000000000000057</v>
      </c>
      <c r="R29" s="18">
        <f t="shared" si="3"/>
        <v>-9</v>
      </c>
      <c r="S29" s="118">
        <f t="shared" si="4"/>
        <v>11</v>
      </c>
      <c r="T29" s="90" t="s">
        <v>215</v>
      </c>
      <c r="U29" s="89" t="s">
        <v>216</v>
      </c>
    </row>
    <row r="30" spans="1:21" ht="20.149999999999999" customHeight="1" x14ac:dyDescent="0.35">
      <c r="A30" s="20" t="s">
        <v>29</v>
      </c>
      <c r="B30" s="20" t="s">
        <v>30</v>
      </c>
      <c r="C30" s="8" t="s">
        <v>31</v>
      </c>
      <c r="D30" s="73" t="s">
        <v>32</v>
      </c>
      <c r="E30" s="44">
        <v>49</v>
      </c>
      <c r="F30" s="21">
        <v>1684.5751537920175</v>
      </c>
      <c r="G30" s="21">
        <v>303.85484620798246</v>
      </c>
      <c r="H30" s="21">
        <v>27</v>
      </c>
      <c r="I30" s="45">
        <v>2015.43</v>
      </c>
      <c r="J30" s="37">
        <v>47</v>
      </c>
      <c r="K30" s="21">
        <v>1624.1</v>
      </c>
      <c r="L30" s="21">
        <v>275.5</v>
      </c>
      <c r="M30" s="21">
        <v>27</v>
      </c>
      <c r="N30" s="59">
        <v>1926.6</v>
      </c>
      <c r="O30" s="68">
        <f t="shared" si="0"/>
        <v>-2</v>
      </c>
      <c r="P30" s="18">
        <f t="shared" si="1"/>
        <v>-60.475153792017636</v>
      </c>
      <c r="Q30" s="18">
        <f t="shared" si="2"/>
        <v>-28.354846207982462</v>
      </c>
      <c r="R30" s="18">
        <f t="shared" si="3"/>
        <v>0</v>
      </c>
      <c r="S30" s="118">
        <f t="shared" si="4"/>
        <v>-88.830000000000155</v>
      </c>
      <c r="T30" s="90" t="s">
        <v>31</v>
      </c>
      <c r="U30" s="89" t="s">
        <v>32</v>
      </c>
    </row>
    <row r="31" spans="1:21" ht="20.149999999999999" customHeight="1" x14ac:dyDescent="0.35">
      <c r="A31" s="20" t="s">
        <v>33</v>
      </c>
      <c r="B31" s="20" t="s">
        <v>34</v>
      </c>
      <c r="C31" s="8" t="s">
        <v>35</v>
      </c>
      <c r="D31" s="73" t="s">
        <v>32</v>
      </c>
      <c r="E31" s="44">
        <v>40</v>
      </c>
      <c r="F31" s="21">
        <v>1388.9726589670465</v>
      </c>
      <c r="G31" s="21">
        <v>247.51734103295368</v>
      </c>
      <c r="H31" s="21">
        <v>36</v>
      </c>
      <c r="I31" s="45">
        <v>1672.4900000000002</v>
      </c>
      <c r="J31" s="37">
        <v>39</v>
      </c>
      <c r="K31" s="21">
        <v>1363.9699999999998</v>
      </c>
      <c r="L31" s="21">
        <v>265.14999999999998</v>
      </c>
      <c r="M31" s="21">
        <v>26</v>
      </c>
      <c r="N31" s="59">
        <v>1655.12</v>
      </c>
      <c r="O31" s="68">
        <f t="shared" si="0"/>
        <v>-1</v>
      </c>
      <c r="P31" s="18">
        <f t="shared" si="1"/>
        <v>-25.002658967046727</v>
      </c>
      <c r="Q31" s="18">
        <f t="shared" si="2"/>
        <v>17.632658967046297</v>
      </c>
      <c r="R31" s="18">
        <f t="shared" si="3"/>
        <v>-10</v>
      </c>
      <c r="S31" s="118">
        <f t="shared" si="4"/>
        <v>-17.370000000000346</v>
      </c>
      <c r="T31" s="90" t="s">
        <v>35</v>
      </c>
      <c r="U31" s="89" t="s">
        <v>32</v>
      </c>
    </row>
    <row r="32" spans="1:21" ht="20.149999999999999" customHeight="1" x14ac:dyDescent="0.35">
      <c r="A32" s="20" t="s">
        <v>208</v>
      </c>
      <c r="B32" s="20" t="s">
        <v>49</v>
      </c>
      <c r="C32" s="8" t="s">
        <v>209</v>
      </c>
      <c r="D32" s="73" t="s">
        <v>210</v>
      </c>
      <c r="E32" s="44">
        <v>21</v>
      </c>
      <c r="F32" s="21">
        <v>708.17000000000007</v>
      </c>
      <c r="G32" s="21">
        <v>113.01</v>
      </c>
      <c r="H32" s="21">
        <v>12</v>
      </c>
      <c r="I32" s="45">
        <v>833.18000000000006</v>
      </c>
      <c r="J32" s="37">
        <v>23</v>
      </c>
      <c r="K32" s="21">
        <v>756.18999999999994</v>
      </c>
      <c r="L32" s="21">
        <v>132.46</v>
      </c>
      <c r="M32" s="21">
        <v>10</v>
      </c>
      <c r="N32" s="59">
        <v>898.65</v>
      </c>
      <c r="O32" s="68">
        <f t="shared" si="0"/>
        <v>2</v>
      </c>
      <c r="P32" s="18">
        <f t="shared" si="1"/>
        <v>48.019999999999868</v>
      </c>
      <c r="Q32" s="18">
        <f t="shared" si="2"/>
        <v>19.450000000000003</v>
      </c>
      <c r="R32" s="18">
        <f t="shared" si="3"/>
        <v>-2</v>
      </c>
      <c r="S32" s="118">
        <f t="shared" si="4"/>
        <v>65.469999999999914</v>
      </c>
      <c r="T32" s="90" t="s">
        <v>209</v>
      </c>
      <c r="U32" s="89" t="s">
        <v>210</v>
      </c>
    </row>
    <row r="33" spans="1:21" ht="20.149999999999999" customHeight="1" x14ac:dyDescent="0.35">
      <c r="A33" s="20" t="s">
        <v>54</v>
      </c>
      <c r="B33" s="20" t="s">
        <v>55</v>
      </c>
      <c r="C33" s="8" t="s">
        <v>56</v>
      </c>
      <c r="D33" s="73" t="s">
        <v>57</v>
      </c>
      <c r="E33" s="44">
        <v>30</v>
      </c>
      <c r="F33" s="21">
        <v>1065.2550915507366</v>
      </c>
      <c r="G33" s="21">
        <v>202.29490844926357</v>
      </c>
      <c r="H33" s="21">
        <v>18</v>
      </c>
      <c r="I33" s="45">
        <v>1285.5500000000002</v>
      </c>
      <c r="J33" s="37">
        <v>32</v>
      </c>
      <c r="K33" s="21">
        <v>1104.4099999999999</v>
      </c>
      <c r="L33" s="21">
        <v>204.51</v>
      </c>
      <c r="M33" s="21">
        <v>26</v>
      </c>
      <c r="N33" s="59">
        <v>1334.9199999999998</v>
      </c>
      <c r="O33" s="68">
        <f t="shared" si="0"/>
        <v>2</v>
      </c>
      <c r="P33" s="18">
        <f t="shared" si="1"/>
        <v>39.154908449263303</v>
      </c>
      <c r="Q33" s="18">
        <f t="shared" si="2"/>
        <v>2.2150915507364175</v>
      </c>
      <c r="R33" s="18">
        <f t="shared" si="3"/>
        <v>8</v>
      </c>
      <c r="S33" s="118">
        <f t="shared" si="4"/>
        <v>49.369999999999663</v>
      </c>
      <c r="T33" s="90" t="s">
        <v>56</v>
      </c>
      <c r="U33" s="89" t="s">
        <v>57</v>
      </c>
    </row>
    <row r="34" spans="1:21" ht="20.149999999999999" customHeight="1" x14ac:dyDescent="0.35">
      <c r="A34" s="20" t="s">
        <v>58</v>
      </c>
      <c r="B34" s="20" t="s">
        <v>59</v>
      </c>
      <c r="C34" s="8" t="s">
        <v>60</v>
      </c>
      <c r="D34" s="73" t="s">
        <v>57</v>
      </c>
      <c r="E34" s="44">
        <v>3</v>
      </c>
      <c r="F34" s="21">
        <v>120.20589757747256</v>
      </c>
      <c r="G34" s="21">
        <v>8.9241024225274366</v>
      </c>
      <c r="H34" s="21">
        <v>5</v>
      </c>
      <c r="I34" s="45">
        <v>134.13</v>
      </c>
      <c r="J34" s="37">
        <v>3</v>
      </c>
      <c r="K34" s="21">
        <v>118.80999999999999</v>
      </c>
      <c r="L34" s="21">
        <v>11.39</v>
      </c>
      <c r="M34" s="21">
        <v>0</v>
      </c>
      <c r="N34" s="59">
        <v>130.19999999999999</v>
      </c>
      <c r="O34" s="68">
        <f t="shared" si="0"/>
        <v>0</v>
      </c>
      <c r="P34" s="18">
        <f t="shared" si="1"/>
        <v>-1.3958975774725673</v>
      </c>
      <c r="Q34" s="18">
        <f t="shared" si="2"/>
        <v>2.465897577472564</v>
      </c>
      <c r="R34" s="18">
        <f t="shared" si="3"/>
        <v>-5</v>
      </c>
      <c r="S34" s="118">
        <f t="shared" si="4"/>
        <v>-3.9300000000000068</v>
      </c>
      <c r="T34" s="90" t="s">
        <v>60</v>
      </c>
      <c r="U34" s="89" t="s">
        <v>57</v>
      </c>
    </row>
    <row r="35" spans="1:21" ht="20.149999999999999" customHeight="1" x14ac:dyDescent="0.35">
      <c r="A35" s="20" t="s">
        <v>157</v>
      </c>
      <c r="B35" s="20" t="s">
        <v>30</v>
      </c>
      <c r="C35" s="8" t="s">
        <v>158</v>
      </c>
      <c r="D35" s="73" t="s">
        <v>159</v>
      </c>
      <c r="E35" s="44">
        <v>39</v>
      </c>
      <c r="F35" s="21">
        <v>1353.2799999999997</v>
      </c>
      <c r="G35" s="21">
        <v>175.86</v>
      </c>
      <c r="H35" s="21">
        <v>25</v>
      </c>
      <c r="I35" s="45">
        <v>1554.1399999999999</v>
      </c>
      <c r="J35" s="37">
        <v>40</v>
      </c>
      <c r="K35" s="21">
        <v>1386.3600000000001</v>
      </c>
      <c r="L35" s="21">
        <v>180.98</v>
      </c>
      <c r="M35" s="21">
        <v>16</v>
      </c>
      <c r="N35" s="59">
        <v>1583.3400000000001</v>
      </c>
      <c r="O35" s="68">
        <f t="shared" si="0"/>
        <v>1</v>
      </c>
      <c r="P35" s="18">
        <f t="shared" si="1"/>
        <v>33.080000000000382</v>
      </c>
      <c r="Q35" s="18">
        <f t="shared" si="2"/>
        <v>5.1199999999999761</v>
      </c>
      <c r="R35" s="18">
        <f t="shared" si="3"/>
        <v>-9</v>
      </c>
      <c r="S35" s="118">
        <f t="shared" si="4"/>
        <v>29.200000000000273</v>
      </c>
      <c r="T35" s="90" t="s">
        <v>158</v>
      </c>
      <c r="U35" s="89" t="s">
        <v>159</v>
      </c>
    </row>
    <row r="36" spans="1:21" ht="20.149999999999999" customHeight="1" x14ac:dyDescent="0.35">
      <c r="A36" s="20" t="s">
        <v>77</v>
      </c>
      <c r="B36" s="20" t="s">
        <v>30</v>
      </c>
      <c r="C36" s="8" t="s">
        <v>78</v>
      </c>
      <c r="D36" s="73" t="s">
        <v>79</v>
      </c>
      <c r="E36" s="44">
        <v>21</v>
      </c>
      <c r="F36" s="21">
        <v>757.45048359691543</v>
      </c>
      <c r="G36" s="21">
        <v>106.68951640308455</v>
      </c>
      <c r="H36" s="21">
        <v>15</v>
      </c>
      <c r="I36" s="45">
        <v>879.14</v>
      </c>
      <c r="J36" s="37">
        <v>24</v>
      </c>
      <c r="K36" s="21">
        <v>835.41000000000008</v>
      </c>
      <c r="L36" s="21">
        <v>129.02000000000001</v>
      </c>
      <c r="M36" s="21">
        <v>13</v>
      </c>
      <c r="N36" s="59">
        <v>977.43000000000006</v>
      </c>
      <c r="O36" s="68">
        <f t="shared" si="0"/>
        <v>3</v>
      </c>
      <c r="P36" s="18">
        <f t="shared" si="1"/>
        <v>77.959516403084649</v>
      </c>
      <c r="Q36" s="18">
        <f t="shared" si="2"/>
        <v>22.330483596915457</v>
      </c>
      <c r="R36" s="18">
        <f t="shared" si="3"/>
        <v>-2</v>
      </c>
      <c r="S36" s="118">
        <f t="shared" si="4"/>
        <v>98.290000000000077</v>
      </c>
      <c r="T36" s="90" t="s">
        <v>78</v>
      </c>
      <c r="U36" s="89" t="s">
        <v>79</v>
      </c>
    </row>
    <row r="37" spans="1:21" ht="20.149999999999999" customHeight="1" x14ac:dyDescent="0.35">
      <c r="A37" s="20" t="s">
        <v>203</v>
      </c>
      <c r="B37" s="20" t="s">
        <v>30</v>
      </c>
      <c r="C37" s="8" t="s">
        <v>204</v>
      </c>
      <c r="D37" s="73" t="s">
        <v>205</v>
      </c>
      <c r="E37" s="44">
        <v>26</v>
      </c>
      <c r="F37" s="21">
        <v>938.44999999999993</v>
      </c>
      <c r="G37" s="21">
        <v>97.37</v>
      </c>
      <c r="H37" s="21">
        <v>16</v>
      </c>
      <c r="I37" s="45">
        <v>1051.82</v>
      </c>
      <c r="J37" s="37">
        <v>31</v>
      </c>
      <c r="K37" s="21">
        <v>1128.2</v>
      </c>
      <c r="L37" s="21">
        <v>119.59</v>
      </c>
      <c r="M37" s="21">
        <v>11</v>
      </c>
      <c r="N37" s="59">
        <v>1258.79</v>
      </c>
      <c r="O37" s="68">
        <f t="shared" si="0"/>
        <v>5</v>
      </c>
      <c r="P37" s="18">
        <f t="shared" si="1"/>
        <v>189.75000000000011</v>
      </c>
      <c r="Q37" s="18">
        <f t="shared" si="2"/>
        <v>22.22</v>
      </c>
      <c r="R37" s="18">
        <f t="shared" si="3"/>
        <v>-5</v>
      </c>
      <c r="S37" s="118">
        <f t="shared" si="4"/>
        <v>206.97000000000003</v>
      </c>
      <c r="T37" s="90" t="s">
        <v>204</v>
      </c>
      <c r="U37" s="89" t="s">
        <v>205</v>
      </c>
    </row>
    <row r="38" spans="1:21" ht="20.149999999999999" customHeight="1" x14ac:dyDescent="0.35">
      <c r="A38" s="20" t="s">
        <v>189</v>
      </c>
      <c r="B38" s="20" t="s">
        <v>23</v>
      </c>
      <c r="C38" s="8" t="s">
        <v>190</v>
      </c>
      <c r="D38" s="73" t="s">
        <v>191</v>
      </c>
      <c r="E38" s="44">
        <v>27</v>
      </c>
      <c r="F38" s="21">
        <v>952.84999999999991</v>
      </c>
      <c r="G38" s="21">
        <v>151.72</v>
      </c>
      <c r="H38" s="21">
        <v>19</v>
      </c>
      <c r="I38" s="45">
        <v>1123.57</v>
      </c>
      <c r="J38" s="37">
        <v>28</v>
      </c>
      <c r="K38" s="21">
        <v>1001.77</v>
      </c>
      <c r="L38" s="21">
        <v>128.75</v>
      </c>
      <c r="M38" s="21">
        <v>18</v>
      </c>
      <c r="N38" s="59">
        <v>1148.52</v>
      </c>
      <c r="O38" s="68">
        <f t="shared" ref="O38:O69" si="5">J38-E38</f>
        <v>1</v>
      </c>
      <c r="P38" s="18">
        <f t="shared" ref="P38:P69" si="6">K38-F38</f>
        <v>48.920000000000073</v>
      </c>
      <c r="Q38" s="18">
        <f t="shared" ref="Q38:Q69" si="7">L38-G38</f>
        <v>-22.97</v>
      </c>
      <c r="R38" s="18">
        <f t="shared" ref="R38:R69" si="8">M38-H38</f>
        <v>-1</v>
      </c>
      <c r="S38" s="118">
        <f t="shared" si="4"/>
        <v>24.950000000000045</v>
      </c>
      <c r="T38" s="90" t="s">
        <v>190</v>
      </c>
      <c r="U38" s="89" t="s">
        <v>191</v>
      </c>
    </row>
    <row r="39" spans="1:21" ht="20.149999999999999" customHeight="1" x14ac:dyDescent="0.35">
      <c r="A39" s="20" t="s">
        <v>192</v>
      </c>
      <c r="B39" s="20" t="s">
        <v>27</v>
      </c>
      <c r="C39" s="8" t="s">
        <v>193</v>
      </c>
      <c r="D39" s="73" t="s">
        <v>191</v>
      </c>
      <c r="E39" s="44">
        <v>9</v>
      </c>
      <c r="F39" s="21">
        <v>402.11</v>
      </c>
      <c r="G39" s="21">
        <v>49.02</v>
      </c>
      <c r="H39" s="21">
        <v>12</v>
      </c>
      <c r="I39" s="45">
        <v>463.13</v>
      </c>
      <c r="J39" s="37">
        <v>10</v>
      </c>
      <c r="K39" s="21">
        <v>407.49</v>
      </c>
      <c r="L39" s="21">
        <v>52.38</v>
      </c>
      <c r="M39" s="21">
        <v>0</v>
      </c>
      <c r="N39" s="59">
        <v>459.87</v>
      </c>
      <c r="O39" s="68">
        <f t="shared" si="5"/>
        <v>1</v>
      </c>
      <c r="P39" s="19">
        <f t="shared" si="6"/>
        <v>5.3799999999999955</v>
      </c>
      <c r="Q39" s="18">
        <f t="shared" si="7"/>
        <v>3.3599999999999994</v>
      </c>
      <c r="R39" s="18">
        <f t="shared" si="8"/>
        <v>-12</v>
      </c>
      <c r="S39" s="118">
        <f t="shared" si="4"/>
        <v>-3.2599999999999909</v>
      </c>
      <c r="T39" s="90" t="s">
        <v>193</v>
      </c>
      <c r="U39" s="89" t="s">
        <v>191</v>
      </c>
    </row>
    <row r="40" spans="1:21" ht="20.149999999999999" customHeight="1" x14ac:dyDescent="0.35">
      <c r="A40" s="20" t="s">
        <v>147</v>
      </c>
      <c r="B40" s="20" t="s">
        <v>30</v>
      </c>
      <c r="C40" s="8" t="s">
        <v>148</v>
      </c>
      <c r="D40" s="73" t="s">
        <v>149</v>
      </c>
      <c r="E40" s="44">
        <v>47</v>
      </c>
      <c r="F40" s="21">
        <v>1649.0900000000001</v>
      </c>
      <c r="G40" s="21">
        <v>293.02</v>
      </c>
      <c r="H40" s="21">
        <v>16</v>
      </c>
      <c r="I40" s="45">
        <v>1958.1100000000001</v>
      </c>
      <c r="J40" s="37">
        <v>46</v>
      </c>
      <c r="K40" s="21">
        <v>1599.66</v>
      </c>
      <c r="L40" s="21">
        <v>297.55</v>
      </c>
      <c r="M40" s="21">
        <v>20</v>
      </c>
      <c r="N40" s="59">
        <v>1917.21</v>
      </c>
      <c r="O40" s="68">
        <f t="shared" si="5"/>
        <v>-1</v>
      </c>
      <c r="P40" s="18">
        <f t="shared" si="6"/>
        <v>-49.430000000000064</v>
      </c>
      <c r="Q40" s="18">
        <f t="shared" si="7"/>
        <v>4.5300000000000296</v>
      </c>
      <c r="R40" s="18">
        <f t="shared" si="8"/>
        <v>4</v>
      </c>
      <c r="S40" s="118">
        <f t="shared" si="4"/>
        <v>-40.900000000000091</v>
      </c>
      <c r="T40" s="90" t="s">
        <v>148</v>
      </c>
      <c r="U40" s="89" t="s">
        <v>149</v>
      </c>
    </row>
    <row r="41" spans="1:21" ht="20.149999999999999" customHeight="1" x14ac:dyDescent="0.35">
      <c r="A41" s="20" t="s">
        <v>150</v>
      </c>
      <c r="B41" s="20" t="s">
        <v>49</v>
      </c>
      <c r="C41" s="8" t="s">
        <v>151</v>
      </c>
      <c r="D41" s="73" t="s">
        <v>149</v>
      </c>
      <c r="E41" s="44">
        <v>80</v>
      </c>
      <c r="F41" s="21">
        <v>2907.43</v>
      </c>
      <c r="G41" s="21">
        <v>544.07000000000005</v>
      </c>
      <c r="H41" s="21">
        <v>49</v>
      </c>
      <c r="I41" s="45">
        <v>3500.5</v>
      </c>
      <c r="J41" s="37">
        <v>77</v>
      </c>
      <c r="K41" s="21">
        <v>2782.21</v>
      </c>
      <c r="L41" s="21">
        <v>521.24</v>
      </c>
      <c r="M41" s="21">
        <v>40</v>
      </c>
      <c r="N41" s="59">
        <v>3343.45</v>
      </c>
      <c r="O41" s="68">
        <f t="shared" si="5"/>
        <v>-3</v>
      </c>
      <c r="P41" s="18">
        <f t="shared" si="6"/>
        <v>-125.2199999999998</v>
      </c>
      <c r="Q41" s="18">
        <f t="shared" si="7"/>
        <v>-22.830000000000041</v>
      </c>
      <c r="R41" s="18">
        <f t="shared" si="8"/>
        <v>-9</v>
      </c>
      <c r="S41" s="118">
        <f t="shared" si="4"/>
        <v>-157.05000000000018</v>
      </c>
      <c r="T41" s="90" t="s">
        <v>151</v>
      </c>
      <c r="U41" s="89" t="s">
        <v>149</v>
      </c>
    </row>
    <row r="42" spans="1:21" ht="20.149999999999999" customHeight="1" x14ac:dyDescent="0.35">
      <c r="A42" s="20" t="s">
        <v>160</v>
      </c>
      <c r="B42" s="20" t="s">
        <v>11</v>
      </c>
      <c r="C42" s="8" t="s">
        <v>161</v>
      </c>
      <c r="D42" s="73" t="s">
        <v>149</v>
      </c>
      <c r="E42" s="44">
        <v>0</v>
      </c>
      <c r="F42" s="21">
        <v>17</v>
      </c>
      <c r="G42" s="21">
        <v>14</v>
      </c>
      <c r="H42" s="21">
        <v>0</v>
      </c>
      <c r="I42" s="45">
        <v>31</v>
      </c>
      <c r="J42" s="37">
        <v>0</v>
      </c>
      <c r="K42" s="21">
        <v>24</v>
      </c>
      <c r="L42" s="21">
        <v>7</v>
      </c>
      <c r="M42" s="21">
        <v>0</v>
      </c>
      <c r="N42" s="59">
        <v>31</v>
      </c>
      <c r="O42" s="68">
        <f t="shared" si="5"/>
        <v>0</v>
      </c>
      <c r="P42" s="18">
        <f t="shared" si="6"/>
        <v>7</v>
      </c>
      <c r="Q42" s="18">
        <f t="shared" si="7"/>
        <v>-7</v>
      </c>
      <c r="R42" s="18">
        <f t="shared" si="8"/>
        <v>0</v>
      </c>
      <c r="S42" s="118">
        <f t="shared" si="4"/>
        <v>0</v>
      </c>
      <c r="T42" s="90" t="s">
        <v>161</v>
      </c>
      <c r="U42" s="89" t="s">
        <v>149</v>
      </c>
    </row>
    <row r="43" spans="1:21" ht="20.149999999999999" customHeight="1" x14ac:dyDescent="0.35">
      <c r="A43" s="20" t="s">
        <v>170</v>
      </c>
      <c r="B43" s="20" t="s">
        <v>55</v>
      </c>
      <c r="C43" s="8" t="s">
        <v>171</v>
      </c>
      <c r="D43" s="73" t="s">
        <v>149</v>
      </c>
      <c r="E43" s="44">
        <v>32</v>
      </c>
      <c r="F43" s="21">
        <v>1073.79</v>
      </c>
      <c r="G43" s="21">
        <v>177.48</v>
      </c>
      <c r="H43" s="21">
        <v>17</v>
      </c>
      <c r="I43" s="45">
        <v>1268.27</v>
      </c>
      <c r="J43" s="37">
        <v>31</v>
      </c>
      <c r="K43" s="21">
        <v>1059.3599999999999</v>
      </c>
      <c r="L43" s="21">
        <v>192.78</v>
      </c>
      <c r="M43" s="21">
        <v>12</v>
      </c>
      <c r="N43" s="59">
        <v>1264.1399999999999</v>
      </c>
      <c r="O43" s="68">
        <f t="shared" si="5"/>
        <v>-1</v>
      </c>
      <c r="P43" s="18">
        <f t="shared" si="6"/>
        <v>-14.430000000000064</v>
      </c>
      <c r="Q43" s="18">
        <f t="shared" si="7"/>
        <v>15.300000000000011</v>
      </c>
      <c r="R43" s="18">
        <f t="shared" si="8"/>
        <v>-5</v>
      </c>
      <c r="S43" s="118">
        <f t="shared" si="4"/>
        <v>-4.1300000000001091</v>
      </c>
      <c r="T43" s="90" t="s">
        <v>171</v>
      </c>
      <c r="U43" s="89" t="s">
        <v>149</v>
      </c>
    </row>
    <row r="44" spans="1:21" ht="20.149999999999999" customHeight="1" x14ac:dyDescent="0.35">
      <c r="A44" s="20" t="s">
        <v>194</v>
      </c>
      <c r="B44" s="20" t="s">
        <v>30</v>
      </c>
      <c r="C44" s="8" t="s">
        <v>195</v>
      </c>
      <c r="D44" s="73" t="s">
        <v>149</v>
      </c>
      <c r="E44" s="44">
        <v>45</v>
      </c>
      <c r="F44" s="21">
        <v>1547.98</v>
      </c>
      <c r="G44" s="21">
        <v>240.75</v>
      </c>
      <c r="H44" s="21">
        <v>27</v>
      </c>
      <c r="I44" s="45">
        <v>1815.73</v>
      </c>
      <c r="J44" s="37">
        <v>47</v>
      </c>
      <c r="K44" s="21">
        <v>1587.89</v>
      </c>
      <c r="L44" s="21">
        <v>260.01</v>
      </c>
      <c r="M44" s="21">
        <v>20</v>
      </c>
      <c r="N44" s="59">
        <v>1867.9</v>
      </c>
      <c r="O44" s="68">
        <f t="shared" si="5"/>
        <v>2</v>
      </c>
      <c r="P44" s="18">
        <f t="shared" si="6"/>
        <v>39.910000000000082</v>
      </c>
      <c r="Q44" s="18">
        <f t="shared" si="7"/>
        <v>19.259999999999991</v>
      </c>
      <c r="R44" s="18">
        <f t="shared" si="8"/>
        <v>-7</v>
      </c>
      <c r="S44" s="118">
        <f t="shared" si="4"/>
        <v>52.170000000000073</v>
      </c>
      <c r="T44" s="90" t="s">
        <v>195</v>
      </c>
      <c r="U44" s="89" t="s">
        <v>149</v>
      </c>
    </row>
    <row r="45" spans="1:21" ht="20.149999999999999" customHeight="1" x14ac:dyDescent="0.35">
      <c r="A45" s="20" t="s">
        <v>36</v>
      </c>
      <c r="B45" s="20" t="s">
        <v>30</v>
      </c>
      <c r="C45" s="8" t="s">
        <v>37</v>
      </c>
      <c r="D45" s="73" t="s">
        <v>38</v>
      </c>
      <c r="E45" s="44">
        <v>29</v>
      </c>
      <c r="F45" s="21">
        <v>1013.5935993370831</v>
      </c>
      <c r="G45" s="21">
        <v>176.90640066291684</v>
      </c>
      <c r="H45" s="21">
        <v>14</v>
      </c>
      <c r="I45" s="45">
        <v>1204.5</v>
      </c>
      <c r="J45" s="37">
        <v>28</v>
      </c>
      <c r="K45" s="21">
        <v>954.78</v>
      </c>
      <c r="L45" s="21">
        <v>173.21</v>
      </c>
      <c r="M45" s="21">
        <v>26</v>
      </c>
      <c r="N45" s="59">
        <v>1153.99</v>
      </c>
      <c r="O45" s="68">
        <f t="shared" si="5"/>
        <v>-1</v>
      </c>
      <c r="P45" s="18">
        <f t="shared" si="6"/>
        <v>-58.813599337083133</v>
      </c>
      <c r="Q45" s="18">
        <f t="shared" si="7"/>
        <v>-3.6964006629168296</v>
      </c>
      <c r="R45" s="18">
        <f t="shared" si="8"/>
        <v>12</v>
      </c>
      <c r="S45" s="118">
        <f t="shared" si="4"/>
        <v>-50.509999999999991</v>
      </c>
      <c r="T45" s="90" t="s">
        <v>37</v>
      </c>
      <c r="U45" s="89" t="s">
        <v>38</v>
      </c>
    </row>
    <row r="46" spans="1:21" ht="20.149999999999999" customHeight="1" x14ac:dyDescent="0.35">
      <c r="A46" s="20" t="s">
        <v>39</v>
      </c>
      <c r="B46" s="20" t="s">
        <v>23</v>
      </c>
      <c r="C46" s="8" t="s">
        <v>40</v>
      </c>
      <c r="D46" s="73" t="s">
        <v>38</v>
      </c>
      <c r="E46" s="44">
        <v>30</v>
      </c>
      <c r="F46" s="21">
        <v>1213.2133301169629</v>
      </c>
      <c r="G46" s="21">
        <v>216.13666988303709</v>
      </c>
      <c r="H46" s="21">
        <v>40</v>
      </c>
      <c r="I46" s="45">
        <v>1469.35</v>
      </c>
      <c r="J46" s="37">
        <v>30</v>
      </c>
      <c r="K46" s="21">
        <v>1190.4100000000001</v>
      </c>
      <c r="L46" s="21">
        <v>217.58</v>
      </c>
      <c r="M46" s="21">
        <v>32</v>
      </c>
      <c r="N46" s="59">
        <v>1439.99</v>
      </c>
      <c r="O46" s="68">
        <f t="shared" si="5"/>
        <v>0</v>
      </c>
      <c r="P46" s="18">
        <f t="shared" si="6"/>
        <v>-22.803330116962798</v>
      </c>
      <c r="Q46" s="18">
        <f t="shared" si="7"/>
        <v>1.443330116962926</v>
      </c>
      <c r="R46" s="18">
        <f t="shared" si="8"/>
        <v>-8</v>
      </c>
      <c r="S46" s="118">
        <f t="shared" si="4"/>
        <v>-29.3599999999999</v>
      </c>
      <c r="T46" s="90" t="s">
        <v>40</v>
      </c>
      <c r="U46" s="89" t="s">
        <v>38</v>
      </c>
    </row>
    <row r="47" spans="1:21" ht="20.149999999999999" customHeight="1" x14ac:dyDescent="0.35">
      <c r="A47" s="20" t="s">
        <v>41</v>
      </c>
      <c r="B47" s="20" t="s">
        <v>27</v>
      </c>
      <c r="C47" s="8" t="s">
        <v>42</v>
      </c>
      <c r="D47" s="73" t="s">
        <v>38</v>
      </c>
      <c r="E47" s="44">
        <v>19</v>
      </c>
      <c r="F47" s="21">
        <v>678.01661142709406</v>
      </c>
      <c r="G47" s="21">
        <v>99.993388572905914</v>
      </c>
      <c r="H47" s="21">
        <v>7</v>
      </c>
      <c r="I47" s="45">
        <v>785.01</v>
      </c>
      <c r="J47" s="37">
        <v>19</v>
      </c>
      <c r="K47" s="21">
        <v>646.1099999999999</v>
      </c>
      <c r="L47" s="21">
        <v>112.95</v>
      </c>
      <c r="M47" s="21">
        <v>0</v>
      </c>
      <c r="N47" s="59">
        <v>759.06</v>
      </c>
      <c r="O47" s="68">
        <f t="shared" si="5"/>
        <v>0</v>
      </c>
      <c r="P47" s="18">
        <f t="shared" si="6"/>
        <v>-31.906611427094163</v>
      </c>
      <c r="Q47" s="18">
        <f t="shared" si="7"/>
        <v>12.956611427094089</v>
      </c>
      <c r="R47" s="18">
        <f t="shared" si="8"/>
        <v>-7</v>
      </c>
      <c r="S47" s="118">
        <f t="shared" si="4"/>
        <v>-25.950000000000045</v>
      </c>
      <c r="T47" s="90" t="s">
        <v>42</v>
      </c>
      <c r="U47" s="89" t="s">
        <v>38</v>
      </c>
    </row>
    <row r="48" spans="1:21" ht="20.149999999999999" customHeight="1" x14ac:dyDescent="0.35">
      <c r="A48" s="20" t="s">
        <v>178</v>
      </c>
      <c r="B48" s="20" t="s">
        <v>49</v>
      </c>
      <c r="C48" s="8" t="s">
        <v>179</v>
      </c>
      <c r="D48" s="73" t="s">
        <v>180</v>
      </c>
      <c r="E48" s="44">
        <v>46</v>
      </c>
      <c r="F48" s="21">
        <v>1565.1100000000001</v>
      </c>
      <c r="G48" s="21">
        <v>252.85</v>
      </c>
      <c r="H48" s="21">
        <v>25</v>
      </c>
      <c r="I48" s="45">
        <v>1842.96</v>
      </c>
      <c r="J48" s="37">
        <v>46</v>
      </c>
      <c r="K48" s="21">
        <v>1526.87</v>
      </c>
      <c r="L48" s="21">
        <v>251.61</v>
      </c>
      <c r="M48" s="21">
        <v>20</v>
      </c>
      <c r="N48" s="59">
        <v>1798.48</v>
      </c>
      <c r="O48" s="68">
        <f t="shared" si="5"/>
        <v>0</v>
      </c>
      <c r="P48" s="18">
        <f t="shared" si="6"/>
        <v>-38.240000000000236</v>
      </c>
      <c r="Q48" s="18">
        <f t="shared" si="7"/>
        <v>-1.2399999999999807</v>
      </c>
      <c r="R48" s="18">
        <f t="shared" si="8"/>
        <v>-5</v>
      </c>
      <c r="S48" s="118">
        <f t="shared" si="4"/>
        <v>-44.480000000000018</v>
      </c>
      <c r="T48" s="90" t="s">
        <v>179</v>
      </c>
      <c r="U48" s="89" t="s">
        <v>180</v>
      </c>
    </row>
    <row r="49" spans="1:21" ht="20.149999999999999" customHeight="1" x14ac:dyDescent="0.35">
      <c r="A49" s="20" t="s">
        <v>116</v>
      </c>
      <c r="B49" s="20" t="s">
        <v>49</v>
      </c>
      <c r="C49" s="8" t="s">
        <v>117</v>
      </c>
      <c r="D49" s="73" t="s">
        <v>118</v>
      </c>
      <c r="E49" s="44">
        <v>34</v>
      </c>
      <c r="F49" s="21">
        <v>1208.1231575811737</v>
      </c>
      <c r="G49" s="21">
        <v>189.11684241882634</v>
      </c>
      <c r="H49" s="21">
        <v>28</v>
      </c>
      <c r="I49" s="45">
        <v>1425.24</v>
      </c>
      <c r="J49" s="37">
        <v>36</v>
      </c>
      <c r="K49" s="21">
        <v>1271.07</v>
      </c>
      <c r="L49" s="21">
        <v>194</v>
      </c>
      <c r="M49" s="21">
        <v>33</v>
      </c>
      <c r="N49" s="59">
        <v>1498.07</v>
      </c>
      <c r="O49" s="68">
        <f t="shared" si="5"/>
        <v>2</v>
      </c>
      <c r="P49" s="18">
        <f t="shared" si="6"/>
        <v>62.946842418826236</v>
      </c>
      <c r="Q49" s="18">
        <f t="shared" si="7"/>
        <v>4.8831575811736627</v>
      </c>
      <c r="R49" s="18">
        <f t="shared" si="8"/>
        <v>5</v>
      </c>
      <c r="S49" s="118">
        <f t="shared" si="4"/>
        <v>72.829999999999927</v>
      </c>
      <c r="T49" s="90" t="s">
        <v>117</v>
      </c>
      <c r="U49" s="89" t="s">
        <v>118</v>
      </c>
    </row>
    <row r="50" spans="1:21" ht="20.149999999999999" customHeight="1" x14ac:dyDescent="0.35">
      <c r="A50" s="20" t="s">
        <v>119</v>
      </c>
      <c r="B50" s="20" t="s">
        <v>27</v>
      </c>
      <c r="C50" s="8" t="s">
        <v>120</v>
      </c>
      <c r="D50" s="73" t="s">
        <v>118</v>
      </c>
      <c r="E50" s="44">
        <v>9</v>
      </c>
      <c r="F50" s="21">
        <v>316.25814076887065</v>
      </c>
      <c r="G50" s="21">
        <v>56.701859231129376</v>
      </c>
      <c r="H50" s="21">
        <v>4</v>
      </c>
      <c r="I50" s="45">
        <v>376.96000000000004</v>
      </c>
      <c r="J50" s="37">
        <v>9</v>
      </c>
      <c r="K50" s="21">
        <v>320.46000000000004</v>
      </c>
      <c r="L50" s="21">
        <v>55.53</v>
      </c>
      <c r="M50" s="21">
        <v>0</v>
      </c>
      <c r="N50" s="59">
        <v>375.99</v>
      </c>
      <c r="O50" s="68">
        <f t="shared" si="5"/>
        <v>0</v>
      </c>
      <c r="P50" s="18">
        <f t="shared" si="6"/>
        <v>4.2018592311293901</v>
      </c>
      <c r="Q50" s="18">
        <f t="shared" si="7"/>
        <v>-1.1718592311293747</v>
      </c>
      <c r="R50" s="18">
        <f t="shared" si="8"/>
        <v>-4</v>
      </c>
      <c r="S50" s="118">
        <f t="shared" si="4"/>
        <v>-0.97000000000002728</v>
      </c>
      <c r="T50" s="90" t="s">
        <v>120</v>
      </c>
      <c r="U50" s="89" t="s">
        <v>118</v>
      </c>
    </row>
    <row r="51" spans="1:21" ht="20.149999999999999" customHeight="1" x14ac:dyDescent="0.35">
      <c r="A51" s="20" t="s">
        <v>121</v>
      </c>
      <c r="B51" s="20" t="s">
        <v>122</v>
      </c>
      <c r="C51" s="8" t="s">
        <v>123</v>
      </c>
      <c r="D51" s="73" t="s">
        <v>118</v>
      </c>
      <c r="E51" s="44">
        <v>0</v>
      </c>
      <c r="F51" s="21">
        <v>199.5</v>
      </c>
      <c r="G51" s="21">
        <v>54.5</v>
      </c>
      <c r="H51" s="21">
        <v>0</v>
      </c>
      <c r="I51" s="45">
        <v>254</v>
      </c>
      <c r="J51" s="37">
        <v>0</v>
      </c>
      <c r="K51" s="21">
        <v>201.45</v>
      </c>
      <c r="L51" s="21">
        <v>52.55</v>
      </c>
      <c r="M51" s="21">
        <v>0</v>
      </c>
      <c r="N51" s="59">
        <v>254</v>
      </c>
      <c r="O51" s="68">
        <f t="shared" si="5"/>
        <v>0</v>
      </c>
      <c r="P51" s="18">
        <f t="shared" si="6"/>
        <v>1.9499999999999886</v>
      </c>
      <c r="Q51" s="18">
        <f t="shared" si="7"/>
        <v>-1.9500000000000028</v>
      </c>
      <c r="R51" s="18">
        <f t="shared" si="8"/>
        <v>0</v>
      </c>
      <c r="S51" s="118">
        <f t="shared" si="4"/>
        <v>0</v>
      </c>
      <c r="T51" s="90" t="s">
        <v>123</v>
      </c>
      <c r="U51" s="89" t="s">
        <v>118</v>
      </c>
    </row>
    <row r="52" spans="1:21" ht="20.149999999999999" customHeight="1" x14ac:dyDescent="0.35">
      <c r="A52" s="20" t="s">
        <v>221</v>
      </c>
      <c r="B52" s="20" t="s">
        <v>23</v>
      </c>
      <c r="C52" s="8" t="s">
        <v>222</v>
      </c>
      <c r="D52" s="73" t="s">
        <v>223</v>
      </c>
      <c r="E52" s="44">
        <v>41</v>
      </c>
      <c r="F52" s="21">
        <v>1499.29</v>
      </c>
      <c r="G52" s="21">
        <v>292.42</v>
      </c>
      <c r="H52" s="21">
        <v>24</v>
      </c>
      <c r="I52" s="45">
        <v>1815.71</v>
      </c>
      <c r="J52" s="37">
        <v>41</v>
      </c>
      <c r="K52" s="21">
        <v>1505.29</v>
      </c>
      <c r="L52" s="21">
        <v>283.43</v>
      </c>
      <c r="M52" s="21">
        <v>27</v>
      </c>
      <c r="N52" s="59">
        <v>1815.72</v>
      </c>
      <c r="O52" s="68">
        <f t="shared" si="5"/>
        <v>0</v>
      </c>
      <c r="P52" s="18">
        <f t="shared" si="6"/>
        <v>6</v>
      </c>
      <c r="Q52" s="18">
        <f t="shared" si="7"/>
        <v>-8.9900000000000091</v>
      </c>
      <c r="R52" s="18">
        <f t="shared" si="8"/>
        <v>3</v>
      </c>
      <c r="S52" s="118">
        <f t="shared" si="4"/>
        <v>9.9999999999909051E-3</v>
      </c>
      <c r="T52" s="90" t="s">
        <v>222</v>
      </c>
      <c r="U52" s="89" t="s">
        <v>223</v>
      </c>
    </row>
    <row r="53" spans="1:21" ht="20.149999999999999" customHeight="1" x14ac:dyDescent="0.35">
      <c r="A53" s="20" t="s">
        <v>224</v>
      </c>
      <c r="B53" s="20" t="s">
        <v>27</v>
      </c>
      <c r="C53" s="8" t="s">
        <v>225</v>
      </c>
      <c r="D53" s="73" t="s">
        <v>223</v>
      </c>
      <c r="E53" s="44">
        <v>20</v>
      </c>
      <c r="F53" s="21">
        <v>743.63000000000011</v>
      </c>
      <c r="G53" s="21">
        <v>76.31</v>
      </c>
      <c r="H53" s="21">
        <v>18</v>
      </c>
      <c r="I53" s="45">
        <v>837.94</v>
      </c>
      <c r="J53" s="37">
        <v>20</v>
      </c>
      <c r="K53" s="21">
        <v>778.04000000000008</v>
      </c>
      <c r="L53" s="21">
        <v>101.92</v>
      </c>
      <c r="M53" s="21">
        <v>18</v>
      </c>
      <c r="N53" s="59">
        <v>897.96</v>
      </c>
      <c r="O53" s="68">
        <f t="shared" si="5"/>
        <v>0</v>
      </c>
      <c r="P53" s="18">
        <f t="shared" si="6"/>
        <v>34.409999999999968</v>
      </c>
      <c r="Q53" s="18">
        <f t="shared" si="7"/>
        <v>25.61</v>
      </c>
      <c r="R53" s="18">
        <f t="shared" si="8"/>
        <v>0</v>
      </c>
      <c r="S53" s="118">
        <f t="shared" si="4"/>
        <v>60.019999999999982</v>
      </c>
      <c r="T53" s="90" t="s">
        <v>225</v>
      </c>
      <c r="U53" s="89" t="s">
        <v>223</v>
      </c>
    </row>
    <row r="54" spans="1:21" ht="20.149999999999999" customHeight="1" x14ac:dyDescent="0.35">
      <c r="A54" s="20" t="s">
        <v>230</v>
      </c>
      <c r="B54" s="20" t="s">
        <v>27</v>
      </c>
      <c r="C54" s="8" t="s">
        <v>231</v>
      </c>
      <c r="D54" s="73" t="s">
        <v>223</v>
      </c>
      <c r="E54" s="44">
        <v>24</v>
      </c>
      <c r="F54" s="21">
        <v>894.08000000000015</v>
      </c>
      <c r="G54" s="21">
        <v>132.94999999999999</v>
      </c>
      <c r="H54" s="21">
        <v>15</v>
      </c>
      <c r="I54" s="45">
        <v>1042.0300000000002</v>
      </c>
      <c r="J54" s="37">
        <v>24</v>
      </c>
      <c r="K54" s="21">
        <v>843.95</v>
      </c>
      <c r="L54" s="21">
        <v>201.97</v>
      </c>
      <c r="M54" s="21">
        <v>0</v>
      </c>
      <c r="N54" s="59">
        <v>1045.92</v>
      </c>
      <c r="O54" s="68">
        <f t="shared" si="5"/>
        <v>0</v>
      </c>
      <c r="P54" s="18">
        <f t="shared" si="6"/>
        <v>-50.130000000000109</v>
      </c>
      <c r="Q54" s="18">
        <f t="shared" si="7"/>
        <v>69.02000000000001</v>
      </c>
      <c r="R54" s="18">
        <f t="shared" si="8"/>
        <v>-15</v>
      </c>
      <c r="S54" s="118">
        <f t="shared" si="4"/>
        <v>3.8899999999998727</v>
      </c>
      <c r="T54" s="90" t="s">
        <v>231</v>
      </c>
      <c r="U54" s="89" t="s">
        <v>223</v>
      </c>
    </row>
    <row r="55" spans="1:21" ht="20.149999999999999" customHeight="1" x14ac:dyDescent="0.35">
      <c r="A55" s="20" t="s">
        <v>229</v>
      </c>
      <c r="B55" s="20" t="s">
        <v>23</v>
      </c>
      <c r="C55" s="8" t="s">
        <v>232</v>
      </c>
      <c r="D55" s="73" t="s">
        <v>223</v>
      </c>
      <c r="E55" s="44">
        <v>6</v>
      </c>
      <c r="F55" s="21">
        <v>219.59000000000003</v>
      </c>
      <c r="G55" s="21">
        <v>56.51</v>
      </c>
      <c r="H55" s="21">
        <v>4</v>
      </c>
      <c r="I55" s="45">
        <v>280.10000000000002</v>
      </c>
      <c r="J55" s="37">
        <v>6</v>
      </c>
      <c r="K55" s="21">
        <v>211.12</v>
      </c>
      <c r="L55" s="21">
        <v>37.07</v>
      </c>
      <c r="M55" s="21">
        <v>22</v>
      </c>
      <c r="N55" s="59">
        <v>270.19</v>
      </c>
      <c r="O55" s="68">
        <f t="shared" si="5"/>
        <v>0</v>
      </c>
      <c r="P55" s="18">
        <f t="shared" si="6"/>
        <v>-8.4700000000000273</v>
      </c>
      <c r="Q55" s="18">
        <f t="shared" si="7"/>
        <v>-19.439999999999998</v>
      </c>
      <c r="R55" s="18">
        <f t="shared" si="8"/>
        <v>18</v>
      </c>
      <c r="S55" s="118">
        <f t="shared" si="4"/>
        <v>-9.910000000000025</v>
      </c>
      <c r="T55" s="90" t="s">
        <v>232</v>
      </c>
      <c r="U55" s="89" t="s">
        <v>223</v>
      </c>
    </row>
    <row r="56" spans="1:21" ht="20.149999999999999" customHeight="1" x14ac:dyDescent="0.35">
      <c r="A56" s="20" t="s">
        <v>106</v>
      </c>
      <c r="B56" s="20" t="s">
        <v>49</v>
      </c>
      <c r="C56" s="8" t="s">
        <v>107</v>
      </c>
      <c r="D56" s="73" t="s">
        <v>108</v>
      </c>
      <c r="E56" s="44">
        <v>20</v>
      </c>
      <c r="F56" s="21">
        <v>757.7039165863489</v>
      </c>
      <c r="G56" s="21">
        <v>84.896083413651098</v>
      </c>
      <c r="H56" s="21">
        <v>10</v>
      </c>
      <c r="I56" s="45">
        <v>852.6</v>
      </c>
      <c r="J56" s="37">
        <v>21</v>
      </c>
      <c r="K56" s="21">
        <v>757.15</v>
      </c>
      <c r="L56" s="21">
        <v>103.71</v>
      </c>
      <c r="M56" s="21">
        <v>21</v>
      </c>
      <c r="N56" s="59">
        <v>881.86</v>
      </c>
      <c r="O56" s="68">
        <f t="shared" si="5"/>
        <v>1</v>
      </c>
      <c r="P56" s="18">
        <f t="shared" si="6"/>
        <v>-0.55391658634891883</v>
      </c>
      <c r="Q56" s="18">
        <f t="shared" si="7"/>
        <v>18.813916586348896</v>
      </c>
      <c r="R56" s="18">
        <f t="shared" si="8"/>
        <v>11</v>
      </c>
      <c r="S56" s="118">
        <f t="shared" si="4"/>
        <v>29.259999999999991</v>
      </c>
      <c r="T56" s="90" t="s">
        <v>107</v>
      </c>
      <c r="U56" s="89" t="s">
        <v>108</v>
      </c>
    </row>
    <row r="57" spans="1:21" ht="20.149999999999999" customHeight="1" x14ac:dyDescent="0.35">
      <c r="A57" s="20" t="s">
        <v>109</v>
      </c>
      <c r="B57" s="20" t="s">
        <v>27</v>
      </c>
      <c r="C57" s="8" t="s">
        <v>110</v>
      </c>
      <c r="D57" s="73" t="s">
        <v>108</v>
      </c>
      <c r="E57" s="44">
        <v>3</v>
      </c>
      <c r="F57" s="21">
        <v>125.22067069780371</v>
      </c>
      <c r="G57" s="21">
        <v>14.469329302196275</v>
      </c>
      <c r="H57" s="21">
        <v>3</v>
      </c>
      <c r="I57" s="45">
        <v>142.69</v>
      </c>
      <c r="J57" s="37">
        <v>3</v>
      </c>
      <c r="K57" s="21">
        <v>134.65</v>
      </c>
      <c r="L57" s="21">
        <v>18.95</v>
      </c>
      <c r="M57" s="21">
        <v>0</v>
      </c>
      <c r="N57" s="59">
        <v>153.6</v>
      </c>
      <c r="O57" s="68">
        <f t="shared" si="5"/>
        <v>0</v>
      </c>
      <c r="P57" s="18">
        <f t="shared" si="6"/>
        <v>9.4293293021962938</v>
      </c>
      <c r="Q57" s="18">
        <f t="shared" si="7"/>
        <v>4.4806706978037241</v>
      </c>
      <c r="R57" s="18">
        <f t="shared" si="8"/>
        <v>-3</v>
      </c>
      <c r="S57" s="118">
        <f t="shared" si="4"/>
        <v>10.909999999999997</v>
      </c>
      <c r="T57" s="90" t="s">
        <v>110</v>
      </c>
      <c r="U57" s="89" t="s">
        <v>108</v>
      </c>
    </row>
    <row r="58" spans="1:21" ht="20.149999999999999" customHeight="1" x14ac:dyDescent="0.35">
      <c r="A58" s="20" t="s">
        <v>43</v>
      </c>
      <c r="B58" s="20" t="s">
        <v>23</v>
      </c>
      <c r="C58" s="8" t="s">
        <v>44</v>
      </c>
      <c r="D58" s="73" t="s">
        <v>45</v>
      </c>
      <c r="E58" s="44">
        <v>29</v>
      </c>
      <c r="F58" s="21">
        <v>1020.9417910184809</v>
      </c>
      <c r="G58" s="21">
        <v>128.80820898151902</v>
      </c>
      <c r="H58" s="21">
        <v>18</v>
      </c>
      <c r="I58" s="45">
        <v>1167.75</v>
      </c>
      <c r="J58" s="37">
        <v>27</v>
      </c>
      <c r="K58" s="21">
        <v>962.88000000000011</v>
      </c>
      <c r="L58" s="21">
        <v>97.5</v>
      </c>
      <c r="M58" s="21">
        <v>23</v>
      </c>
      <c r="N58" s="59">
        <v>1083.3800000000001</v>
      </c>
      <c r="O58" s="68">
        <f t="shared" si="5"/>
        <v>-2</v>
      </c>
      <c r="P58" s="18">
        <f t="shared" si="6"/>
        <v>-58.06179101848079</v>
      </c>
      <c r="Q58" s="18">
        <f t="shared" si="7"/>
        <v>-31.308208981519016</v>
      </c>
      <c r="R58" s="18">
        <f t="shared" si="8"/>
        <v>5</v>
      </c>
      <c r="S58" s="118">
        <f t="shared" si="4"/>
        <v>-84.369999999999891</v>
      </c>
      <c r="T58" s="90" t="s">
        <v>44</v>
      </c>
      <c r="U58" s="89" t="s">
        <v>45</v>
      </c>
    </row>
    <row r="59" spans="1:21" ht="20.149999999999999" customHeight="1" x14ac:dyDescent="0.35">
      <c r="A59" s="20" t="s">
        <v>46</v>
      </c>
      <c r="B59" s="20" t="s">
        <v>27</v>
      </c>
      <c r="C59" s="8" t="s">
        <v>47</v>
      </c>
      <c r="D59" s="73" t="s">
        <v>45</v>
      </c>
      <c r="E59" s="44">
        <v>16</v>
      </c>
      <c r="F59" s="21">
        <v>566.19001799709713</v>
      </c>
      <c r="G59" s="21">
        <v>81.129982002902764</v>
      </c>
      <c r="H59" s="21">
        <v>7</v>
      </c>
      <c r="I59" s="45">
        <v>654.31999999999994</v>
      </c>
      <c r="J59" s="37">
        <v>15</v>
      </c>
      <c r="K59" s="21">
        <v>595.29999999999995</v>
      </c>
      <c r="L59" s="21">
        <v>90.77</v>
      </c>
      <c r="M59" s="21">
        <v>0</v>
      </c>
      <c r="N59" s="59">
        <v>686.06999999999994</v>
      </c>
      <c r="O59" s="68">
        <f t="shared" si="5"/>
        <v>-1</v>
      </c>
      <c r="P59" s="18">
        <f t="shared" si="6"/>
        <v>29.109982002902825</v>
      </c>
      <c r="Q59" s="18">
        <f t="shared" si="7"/>
        <v>9.6400179970972317</v>
      </c>
      <c r="R59" s="18">
        <f t="shared" si="8"/>
        <v>-7</v>
      </c>
      <c r="S59" s="118">
        <f t="shared" si="4"/>
        <v>31.75</v>
      </c>
      <c r="T59" s="90" t="s">
        <v>47</v>
      </c>
      <c r="U59" s="89" t="s">
        <v>45</v>
      </c>
    </row>
    <row r="60" spans="1:21" ht="20.149999999999999" customHeight="1" x14ac:dyDescent="0.35">
      <c r="A60" s="20" t="s">
        <v>69</v>
      </c>
      <c r="B60" s="20" t="s">
        <v>70</v>
      </c>
      <c r="C60" s="8" t="s">
        <v>71</v>
      </c>
      <c r="D60" s="73" t="s">
        <v>72</v>
      </c>
      <c r="E60" s="44">
        <v>0</v>
      </c>
      <c r="F60" s="21">
        <v>537.9850594227504</v>
      </c>
      <c r="G60" s="21">
        <v>50.014940577249583</v>
      </c>
      <c r="H60" s="21">
        <v>0</v>
      </c>
      <c r="I60" s="45">
        <v>588</v>
      </c>
      <c r="J60" s="37">
        <v>0</v>
      </c>
      <c r="K60" s="21">
        <v>532.73</v>
      </c>
      <c r="L60" s="21">
        <v>55.27</v>
      </c>
      <c r="M60" s="21">
        <v>0</v>
      </c>
      <c r="N60" s="59">
        <v>588</v>
      </c>
      <c r="O60" s="68">
        <f t="shared" si="5"/>
        <v>0</v>
      </c>
      <c r="P60" s="18">
        <f t="shared" si="6"/>
        <v>-5.255059422750378</v>
      </c>
      <c r="Q60" s="18">
        <f t="shared" si="7"/>
        <v>5.2550594227504206</v>
      </c>
      <c r="R60" s="18">
        <f t="shared" si="8"/>
        <v>0</v>
      </c>
      <c r="S60" s="118">
        <f t="shared" si="4"/>
        <v>0</v>
      </c>
      <c r="T60" s="90" t="s">
        <v>71</v>
      </c>
      <c r="U60" s="89" t="s">
        <v>72</v>
      </c>
    </row>
    <row r="61" spans="1:21" ht="20.149999999999999" customHeight="1" x14ac:dyDescent="0.35">
      <c r="A61" s="20" t="s">
        <v>172</v>
      </c>
      <c r="B61" s="20" t="s">
        <v>49</v>
      </c>
      <c r="C61" s="8" t="s">
        <v>173</v>
      </c>
      <c r="D61" s="73" t="s">
        <v>174</v>
      </c>
      <c r="E61" s="44">
        <v>54</v>
      </c>
      <c r="F61" s="21">
        <v>2081.0100000000002</v>
      </c>
      <c r="G61" s="21">
        <v>360.93</v>
      </c>
      <c r="H61" s="21">
        <v>32</v>
      </c>
      <c r="I61" s="45">
        <v>2473.94</v>
      </c>
      <c r="J61" s="37">
        <v>54</v>
      </c>
      <c r="K61" s="21">
        <v>2077.3099999999995</v>
      </c>
      <c r="L61" s="21">
        <v>352.25</v>
      </c>
      <c r="M61" s="21">
        <v>32</v>
      </c>
      <c r="N61" s="59">
        <v>2461.5599999999995</v>
      </c>
      <c r="O61" s="68">
        <f t="shared" si="5"/>
        <v>0</v>
      </c>
      <c r="P61" s="18">
        <f t="shared" si="6"/>
        <v>-3.7000000000007276</v>
      </c>
      <c r="Q61" s="18">
        <f t="shared" si="7"/>
        <v>-8.6800000000000068</v>
      </c>
      <c r="R61" s="18">
        <f t="shared" si="8"/>
        <v>0</v>
      </c>
      <c r="S61" s="118">
        <f t="shared" si="4"/>
        <v>-12.380000000000564</v>
      </c>
      <c r="T61" s="90" t="s">
        <v>173</v>
      </c>
      <c r="U61" s="89" t="s">
        <v>174</v>
      </c>
    </row>
    <row r="62" spans="1:21" ht="20.149999999999999" customHeight="1" x14ac:dyDescent="0.35">
      <c r="A62" s="20" t="s">
        <v>89</v>
      </c>
      <c r="B62" s="20" t="s">
        <v>55</v>
      </c>
      <c r="C62" s="8" t="s">
        <v>90</v>
      </c>
      <c r="D62" s="73" t="s">
        <v>91</v>
      </c>
      <c r="E62" s="44">
        <v>22</v>
      </c>
      <c r="F62" s="21">
        <v>888.70637096029122</v>
      </c>
      <c r="G62" s="21">
        <v>141.27362903970877</v>
      </c>
      <c r="H62" s="21">
        <v>14</v>
      </c>
      <c r="I62" s="45">
        <v>1043.98</v>
      </c>
      <c r="J62" s="37">
        <v>22</v>
      </c>
      <c r="K62" s="21">
        <v>853.74999999999989</v>
      </c>
      <c r="L62" s="21">
        <v>137.1</v>
      </c>
      <c r="M62" s="21">
        <v>18</v>
      </c>
      <c r="N62" s="59">
        <v>1008.8499999999999</v>
      </c>
      <c r="O62" s="68">
        <f t="shared" si="5"/>
        <v>0</v>
      </c>
      <c r="P62" s="18">
        <f t="shared" si="6"/>
        <v>-34.956370960291338</v>
      </c>
      <c r="Q62" s="18">
        <f t="shared" si="7"/>
        <v>-4.1736290397087714</v>
      </c>
      <c r="R62" s="18">
        <f t="shared" si="8"/>
        <v>4</v>
      </c>
      <c r="S62" s="118">
        <f t="shared" si="4"/>
        <v>-35.130000000000109</v>
      </c>
      <c r="T62" s="90" t="s">
        <v>90</v>
      </c>
      <c r="U62" s="89" t="s">
        <v>91</v>
      </c>
    </row>
    <row r="63" spans="1:21" ht="20.149999999999999" customHeight="1" x14ac:dyDescent="0.35">
      <c r="A63" s="20" t="s">
        <v>92</v>
      </c>
      <c r="B63" s="20" t="s">
        <v>59</v>
      </c>
      <c r="C63" s="8" t="s">
        <v>93</v>
      </c>
      <c r="D63" s="73" t="s">
        <v>91</v>
      </c>
      <c r="E63" s="44">
        <v>5</v>
      </c>
      <c r="F63" s="21">
        <v>158.12615655522166</v>
      </c>
      <c r="G63" s="21">
        <v>14.183843444778361</v>
      </c>
      <c r="H63" s="21">
        <v>3</v>
      </c>
      <c r="I63" s="45">
        <v>175.31</v>
      </c>
      <c r="J63" s="37">
        <v>5</v>
      </c>
      <c r="K63" s="21">
        <v>159.1</v>
      </c>
      <c r="L63" s="21">
        <v>7.97</v>
      </c>
      <c r="M63" s="21">
        <v>0</v>
      </c>
      <c r="N63" s="59">
        <v>167.07</v>
      </c>
      <c r="O63" s="68">
        <f t="shared" si="5"/>
        <v>0</v>
      </c>
      <c r="P63" s="19">
        <f t="shared" si="6"/>
        <v>0.97384344477833906</v>
      </c>
      <c r="Q63" s="18">
        <f t="shared" si="7"/>
        <v>-6.2138434447783615</v>
      </c>
      <c r="R63" s="18">
        <f t="shared" si="8"/>
        <v>-3</v>
      </c>
      <c r="S63" s="118">
        <f t="shared" si="4"/>
        <v>-8.2400000000000091</v>
      </c>
      <c r="T63" s="90" t="s">
        <v>93</v>
      </c>
      <c r="U63" s="89" t="s">
        <v>91</v>
      </c>
    </row>
    <row r="64" spans="1:21" ht="20.149999999999999" customHeight="1" x14ac:dyDescent="0.35">
      <c r="A64" s="20" t="s">
        <v>99</v>
      </c>
      <c r="B64" s="20" t="s">
        <v>30</v>
      </c>
      <c r="C64" s="8" t="s">
        <v>100</v>
      </c>
      <c r="D64" s="73" t="s">
        <v>101</v>
      </c>
      <c r="E64" s="44">
        <v>36</v>
      </c>
      <c r="F64" s="21">
        <v>1234.8245635267042</v>
      </c>
      <c r="G64" s="21">
        <v>256.44543647329573</v>
      </c>
      <c r="H64" s="21">
        <v>21</v>
      </c>
      <c r="I64" s="45">
        <v>1512.27</v>
      </c>
      <c r="J64" s="37">
        <v>36</v>
      </c>
      <c r="K64" s="21">
        <v>1259.06</v>
      </c>
      <c r="L64" s="21">
        <v>227.66</v>
      </c>
      <c r="M64" s="21">
        <v>16</v>
      </c>
      <c r="N64" s="59">
        <v>1502.72</v>
      </c>
      <c r="O64" s="68">
        <f t="shared" si="5"/>
        <v>0</v>
      </c>
      <c r="P64" s="18">
        <f t="shared" si="6"/>
        <v>24.235436473295749</v>
      </c>
      <c r="Q64" s="18">
        <f t="shared" si="7"/>
        <v>-28.785436473295732</v>
      </c>
      <c r="R64" s="18">
        <f t="shared" si="8"/>
        <v>-5</v>
      </c>
      <c r="S64" s="118">
        <f t="shared" si="4"/>
        <v>-9.5499999999999545</v>
      </c>
      <c r="T64" s="90" t="s">
        <v>100</v>
      </c>
      <c r="U64" s="89" t="s">
        <v>101</v>
      </c>
    </row>
    <row r="65" spans="1:21" ht="20.149999999999999" customHeight="1" x14ac:dyDescent="0.35">
      <c r="A65" s="20" t="s">
        <v>14</v>
      </c>
      <c r="B65" s="20" t="s">
        <v>15</v>
      </c>
      <c r="C65" s="8" t="s">
        <v>16</v>
      </c>
      <c r="D65" s="73" t="s">
        <v>17</v>
      </c>
      <c r="E65" s="44">
        <v>0</v>
      </c>
      <c r="F65" s="21">
        <v>198</v>
      </c>
      <c r="G65" s="21">
        <v>42</v>
      </c>
      <c r="H65" s="21">
        <v>0</v>
      </c>
      <c r="I65" s="45">
        <v>240</v>
      </c>
      <c r="J65" s="37">
        <v>0</v>
      </c>
      <c r="K65" s="21">
        <v>198</v>
      </c>
      <c r="L65" s="21">
        <v>42</v>
      </c>
      <c r="M65" s="21">
        <v>0</v>
      </c>
      <c r="N65" s="59">
        <v>240</v>
      </c>
      <c r="O65" s="68">
        <f t="shared" si="5"/>
        <v>0</v>
      </c>
      <c r="P65" s="18">
        <f t="shared" si="6"/>
        <v>0</v>
      </c>
      <c r="Q65" s="18">
        <f t="shared" si="7"/>
        <v>0</v>
      </c>
      <c r="R65" s="18">
        <f t="shared" si="8"/>
        <v>0</v>
      </c>
      <c r="S65" s="118">
        <f t="shared" si="4"/>
        <v>0</v>
      </c>
      <c r="T65" s="90" t="s">
        <v>16</v>
      </c>
      <c r="U65" s="89" t="s">
        <v>17</v>
      </c>
    </row>
    <row r="66" spans="1:21" ht="20.149999999999999" customHeight="1" x14ac:dyDescent="0.35">
      <c r="A66" s="20" t="s">
        <v>48</v>
      </c>
      <c r="B66" s="20" t="s">
        <v>49</v>
      </c>
      <c r="C66" s="8" t="s">
        <v>50</v>
      </c>
      <c r="D66" s="73" t="s">
        <v>51</v>
      </c>
      <c r="E66" s="44">
        <v>27</v>
      </c>
      <c r="F66" s="21">
        <v>941.45383681003887</v>
      </c>
      <c r="G66" s="21">
        <v>133.32616318996105</v>
      </c>
      <c r="H66" s="21">
        <v>14</v>
      </c>
      <c r="I66" s="45">
        <v>1088.78</v>
      </c>
      <c r="J66" s="37">
        <v>26</v>
      </c>
      <c r="K66" s="21">
        <v>891.42</v>
      </c>
      <c r="L66" s="21">
        <v>139.63</v>
      </c>
      <c r="M66" s="21">
        <v>18</v>
      </c>
      <c r="N66" s="59">
        <v>1049.05</v>
      </c>
      <c r="O66" s="68">
        <f t="shared" si="5"/>
        <v>-1</v>
      </c>
      <c r="P66" s="18">
        <f t="shared" si="6"/>
        <v>-50.033836810038906</v>
      </c>
      <c r="Q66" s="18">
        <f t="shared" si="7"/>
        <v>6.3038368100389448</v>
      </c>
      <c r="R66" s="18">
        <f t="shared" si="8"/>
        <v>4</v>
      </c>
      <c r="S66" s="118">
        <f t="shared" si="4"/>
        <v>-39.730000000000018</v>
      </c>
      <c r="T66" s="90" t="s">
        <v>50</v>
      </c>
      <c r="U66" s="89" t="s">
        <v>51</v>
      </c>
    </row>
    <row r="67" spans="1:21" ht="20.149999999999999" customHeight="1" x14ac:dyDescent="0.35">
      <c r="A67" s="20" t="s">
        <v>52</v>
      </c>
      <c r="B67" s="20" t="s">
        <v>27</v>
      </c>
      <c r="C67" s="8" t="s">
        <v>53</v>
      </c>
      <c r="D67" s="73" t="s">
        <v>51</v>
      </c>
      <c r="E67" s="44">
        <v>8</v>
      </c>
      <c r="F67" s="21">
        <v>300.78471282051282</v>
      </c>
      <c r="G67" s="21">
        <v>47.155287179487182</v>
      </c>
      <c r="H67" s="21">
        <v>0</v>
      </c>
      <c r="I67" s="45">
        <v>347.94</v>
      </c>
      <c r="J67" s="37">
        <v>8</v>
      </c>
      <c r="K67" s="21">
        <v>299.38</v>
      </c>
      <c r="L67" s="21">
        <v>47.81</v>
      </c>
      <c r="M67" s="21">
        <v>0</v>
      </c>
      <c r="N67" s="59">
        <v>347.19</v>
      </c>
      <c r="O67" s="68">
        <f t="shared" si="5"/>
        <v>0</v>
      </c>
      <c r="P67" s="18">
        <f t="shared" si="6"/>
        <v>-1.4047128205128274</v>
      </c>
      <c r="Q67" s="18">
        <f t="shared" si="7"/>
        <v>0.65471282051282031</v>
      </c>
      <c r="R67" s="18">
        <f t="shared" si="8"/>
        <v>0</v>
      </c>
      <c r="S67" s="118">
        <f t="shared" si="4"/>
        <v>-0.75</v>
      </c>
      <c r="T67" s="90" t="s">
        <v>53</v>
      </c>
      <c r="U67" s="89" t="s">
        <v>51</v>
      </c>
    </row>
    <row r="68" spans="1:21" ht="20.149999999999999" customHeight="1" x14ac:dyDescent="0.35">
      <c r="A68" s="20" t="s">
        <v>73</v>
      </c>
      <c r="B68" s="20" t="s">
        <v>23</v>
      </c>
      <c r="C68" s="8" t="s">
        <v>74</v>
      </c>
      <c r="D68" s="73" t="s">
        <v>51</v>
      </c>
      <c r="E68" s="44">
        <v>21</v>
      </c>
      <c r="F68" s="21">
        <v>838.4047706118638</v>
      </c>
      <c r="G68" s="21">
        <v>117.5352293881362</v>
      </c>
      <c r="H68" s="21">
        <v>13</v>
      </c>
      <c r="I68" s="45">
        <v>968.94</v>
      </c>
      <c r="J68" s="37">
        <v>20</v>
      </c>
      <c r="K68" s="21">
        <v>781.21</v>
      </c>
      <c r="L68" s="21">
        <v>112.13</v>
      </c>
      <c r="M68" s="21">
        <v>28</v>
      </c>
      <c r="N68" s="59">
        <v>921.34</v>
      </c>
      <c r="O68" s="68">
        <f t="shared" si="5"/>
        <v>-1</v>
      </c>
      <c r="P68" s="18">
        <f t="shared" si="6"/>
        <v>-57.19477061186376</v>
      </c>
      <c r="Q68" s="18">
        <f t="shared" si="7"/>
        <v>-5.4052293881362061</v>
      </c>
      <c r="R68" s="18">
        <f t="shared" si="8"/>
        <v>15</v>
      </c>
      <c r="S68" s="118">
        <f t="shared" si="4"/>
        <v>-47.600000000000023</v>
      </c>
      <c r="T68" s="90" t="s">
        <v>74</v>
      </c>
      <c r="U68" s="89" t="s">
        <v>51</v>
      </c>
    </row>
    <row r="69" spans="1:21" ht="20.149999999999999" customHeight="1" x14ac:dyDescent="0.35">
      <c r="A69" s="20" t="s">
        <v>75</v>
      </c>
      <c r="B69" s="20" t="s">
        <v>27</v>
      </c>
      <c r="C69" s="8" t="s">
        <v>76</v>
      </c>
      <c r="D69" s="73" t="s">
        <v>51</v>
      </c>
      <c r="E69" s="44">
        <v>33</v>
      </c>
      <c r="F69" s="21">
        <v>1342.8899734753049</v>
      </c>
      <c r="G69" s="21">
        <v>202.48002652469518</v>
      </c>
      <c r="H69" s="21">
        <v>11</v>
      </c>
      <c r="I69" s="45">
        <v>1556.3700000000001</v>
      </c>
      <c r="J69" s="37">
        <v>33</v>
      </c>
      <c r="K69" s="21">
        <v>1283.1199999999999</v>
      </c>
      <c r="L69" s="21">
        <v>184.64</v>
      </c>
      <c r="M69" s="21">
        <v>0</v>
      </c>
      <c r="N69" s="59">
        <v>1467.7599999999998</v>
      </c>
      <c r="O69" s="68">
        <f t="shared" si="5"/>
        <v>0</v>
      </c>
      <c r="P69" s="18">
        <f t="shared" si="6"/>
        <v>-59.769973475305051</v>
      </c>
      <c r="Q69" s="18">
        <f t="shared" si="7"/>
        <v>-17.84002652469519</v>
      </c>
      <c r="R69" s="18">
        <f t="shared" si="8"/>
        <v>-11</v>
      </c>
      <c r="S69" s="118">
        <f t="shared" si="4"/>
        <v>-88.610000000000355</v>
      </c>
      <c r="T69" s="90" t="s">
        <v>76</v>
      </c>
      <c r="U69" s="89" t="s">
        <v>51</v>
      </c>
    </row>
    <row r="70" spans="1:21" ht="20.149999999999999" customHeight="1" x14ac:dyDescent="0.35">
      <c r="A70" s="20" t="s">
        <v>139</v>
      </c>
      <c r="B70" s="20" t="s">
        <v>34</v>
      </c>
      <c r="C70" s="8" t="s">
        <v>140</v>
      </c>
      <c r="D70" s="73" t="s">
        <v>51</v>
      </c>
      <c r="E70" s="44">
        <v>21</v>
      </c>
      <c r="F70" s="21">
        <v>831.11427361108167</v>
      </c>
      <c r="G70" s="21">
        <v>97.595726388918337</v>
      </c>
      <c r="H70" s="21">
        <v>13</v>
      </c>
      <c r="I70" s="45">
        <v>941.71</v>
      </c>
      <c r="J70" s="37">
        <v>21</v>
      </c>
      <c r="K70" s="21">
        <v>801.46999999999991</v>
      </c>
      <c r="L70" s="21">
        <v>103.45</v>
      </c>
      <c r="M70" s="21">
        <v>13</v>
      </c>
      <c r="N70" s="59">
        <v>917.92</v>
      </c>
      <c r="O70" s="68">
        <f t="shared" ref="O70:O85" si="9">J70-E70</f>
        <v>0</v>
      </c>
      <c r="P70" s="18">
        <f t="shared" ref="P70:P85" si="10">K70-F70</f>
        <v>-29.644273611081758</v>
      </c>
      <c r="Q70" s="18">
        <f t="shared" ref="Q70:Q85" si="11">L70-G70</f>
        <v>5.8542736110816662</v>
      </c>
      <c r="R70" s="18">
        <f t="shared" ref="R70:R85" si="12">M70-H70</f>
        <v>0</v>
      </c>
      <c r="S70" s="118">
        <f t="shared" ref="S70:S133" si="13">N70-I70</f>
        <v>-23.790000000000077</v>
      </c>
      <c r="T70" s="90" t="s">
        <v>140</v>
      </c>
      <c r="U70" s="89" t="s">
        <v>51</v>
      </c>
    </row>
    <row r="71" spans="1:21" ht="20.149999999999999" customHeight="1" x14ac:dyDescent="0.35">
      <c r="A71" s="20" t="s">
        <v>167</v>
      </c>
      <c r="B71" s="20" t="s">
        <v>30</v>
      </c>
      <c r="C71" s="8" t="s">
        <v>168</v>
      </c>
      <c r="D71" s="73" t="s">
        <v>169</v>
      </c>
      <c r="E71" s="44">
        <v>45</v>
      </c>
      <c r="F71" s="21">
        <v>1645.71</v>
      </c>
      <c r="G71" s="21">
        <v>229.01</v>
      </c>
      <c r="H71" s="21">
        <v>24</v>
      </c>
      <c r="I71" s="45">
        <v>1898.72</v>
      </c>
      <c r="J71" s="37">
        <v>46</v>
      </c>
      <c r="K71" s="21">
        <v>1671.49</v>
      </c>
      <c r="L71" s="21">
        <v>221.23</v>
      </c>
      <c r="M71" s="21">
        <v>21</v>
      </c>
      <c r="N71" s="59">
        <v>1913.72</v>
      </c>
      <c r="O71" s="68">
        <f t="shared" si="9"/>
        <v>1</v>
      </c>
      <c r="P71" s="18">
        <f t="shared" si="10"/>
        <v>25.779999999999973</v>
      </c>
      <c r="Q71" s="18">
        <f t="shared" si="11"/>
        <v>-7.7800000000000011</v>
      </c>
      <c r="R71" s="18">
        <f t="shared" si="12"/>
        <v>-3</v>
      </c>
      <c r="S71" s="118">
        <f t="shared" si="13"/>
        <v>15</v>
      </c>
      <c r="T71" s="90" t="s">
        <v>168</v>
      </c>
      <c r="U71" s="89" t="s">
        <v>169</v>
      </c>
    </row>
    <row r="72" spans="1:21" ht="20.149999999999999" customHeight="1" x14ac:dyDescent="0.35">
      <c r="A72" s="20" t="s">
        <v>111</v>
      </c>
      <c r="B72" s="20" t="s">
        <v>49</v>
      </c>
      <c r="C72" s="8" t="s">
        <v>112</v>
      </c>
      <c r="D72" s="73" t="s">
        <v>113</v>
      </c>
      <c r="E72" s="44">
        <v>24</v>
      </c>
      <c r="F72" s="21">
        <v>818.43749083446244</v>
      </c>
      <c r="G72" s="21">
        <v>136.10250916553755</v>
      </c>
      <c r="H72" s="21">
        <v>11</v>
      </c>
      <c r="I72" s="45">
        <v>965.54</v>
      </c>
      <c r="J72" s="37">
        <v>25</v>
      </c>
      <c r="K72" s="21">
        <v>833</v>
      </c>
      <c r="L72" s="21">
        <v>143.29</v>
      </c>
      <c r="M72" s="21">
        <v>16</v>
      </c>
      <c r="N72" s="59">
        <v>992.29</v>
      </c>
      <c r="O72" s="68">
        <f t="shared" si="9"/>
        <v>1</v>
      </c>
      <c r="P72" s="18">
        <f t="shared" si="10"/>
        <v>14.562509165537563</v>
      </c>
      <c r="Q72" s="18">
        <f t="shared" si="11"/>
        <v>7.1874908344624373</v>
      </c>
      <c r="R72" s="18">
        <f t="shared" si="12"/>
        <v>5</v>
      </c>
      <c r="S72" s="118">
        <f t="shared" si="13"/>
        <v>26.75</v>
      </c>
      <c r="T72" s="90" t="s">
        <v>112</v>
      </c>
      <c r="U72" s="89" t="s">
        <v>113</v>
      </c>
    </row>
    <row r="73" spans="1:21" ht="20.149999999999999" customHeight="1" x14ac:dyDescent="0.35">
      <c r="A73" s="20" t="s">
        <v>114</v>
      </c>
      <c r="B73" s="20" t="s">
        <v>27</v>
      </c>
      <c r="C73" s="8" t="s">
        <v>115</v>
      </c>
      <c r="D73" s="73" t="s">
        <v>113</v>
      </c>
      <c r="E73" s="44">
        <v>9</v>
      </c>
      <c r="F73" s="21">
        <v>328.16931891716996</v>
      </c>
      <c r="G73" s="21">
        <v>50.530681082830029</v>
      </c>
      <c r="H73" s="21">
        <v>4</v>
      </c>
      <c r="I73" s="45">
        <v>382.7</v>
      </c>
      <c r="J73" s="37">
        <v>9</v>
      </c>
      <c r="K73" s="21">
        <v>307.2</v>
      </c>
      <c r="L73" s="21">
        <v>51.3</v>
      </c>
      <c r="M73" s="21">
        <v>0</v>
      </c>
      <c r="N73" s="59">
        <v>358.5</v>
      </c>
      <c r="O73" s="68">
        <f t="shared" si="9"/>
        <v>0</v>
      </c>
      <c r="P73" s="18">
        <f t="shared" si="10"/>
        <v>-20.969318917169971</v>
      </c>
      <c r="Q73" s="18">
        <f t="shared" si="11"/>
        <v>0.76931891716996859</v>
      </c>
      <c r="R73" s="18">
        <f t="shared" si="12"/>
        <v>-4</v>
      </c>
      <c r="S73" s="118">
        <f t="shared" si="13"/>
        <v>-24.199999999999989</v>
      </c>
      <c r="T73" s="90" t="s">
        <v>115</v>
      </c>
      <c r="U73" s="89" t="s">
        <v>113</v>
      </c>
    </row>
    <row r="74" spans="1:21" ht="20.149999999999999" customHeight="1" x14ac:dyDescent="0.35">
      <c r="A74" s="20" t="s">
        <v>86</v>
      </c>
      <c r="B74" s="20" t="s">
        <v>30</v>
      </c>
      <c r="C74" s="8" t="s">
        <v>87</v>
      </c>
      <c r="D74" s="73" t="s">
        <v>88</v>
      </c>
      <c r="E74" s="44">
        <v>29</v>
      </c>
      <c r="F74" s="21">
        <v>1045.6265846906688</v>
      </c>
      <c r="G74" s="21">
        <v>145.09341530933131</v>
      </c>
      <c r="H74" s="21">
        <v>18</v>
      </c>
      <c r="I74" s="45">
        <v>1208.72</v>
      </c>
      <c r="J74" s="37">
        <v>31</v>
      </c>
      <c r="K74" s="21">
        <v>1060.93</v>
      </c>
      <c r="L74" s="21">
        <v>168.49</v>
      </c>
      <c r="M74" s="21">
        <v>15</v>
      </c>
      <c r="N74" s="59">
        <v>1244.42</v>
      </c>
      <c r="O74" s="68">
        <f t="shared" si="9"/>
        <v>2</v>
      </c>
      <c r="P74" s="18">
        <f t="shared" si="10"/>
        <v>15.303415309331285</v>
      </c>
      <c r="Q74" s="18">
        <f t="shared" si="11"/>
        <v>23.396584690668703</v>
      </c>
      <c r="R74" s="18">
        <f t="shared" si="12"/>
        <v>-3</v>
      </c>
      <c r="S74" s="118">
        <f t="shared" si="13"/>
        <v>35.700000000000045</v>
      </c>
      <c r="T74" s="90" t="s">
        <v>87</v>
      </c>
      <c r="U74" s="89" t="s">
        <v>88</v>
      </c>
    </row>
    <row r="75" spans="1:21" ht="20.149999999999999" customHeight="1" x14ac:dyDescent="0.35">
      <c r="A75" s="20" t="s">
        <v>102</v>
      </c>
      <c r="B75" s="20" t="s">
        <v>81</v>
      </c>
      <c r="C75" s="8" t="s">
        <v>103</v>
      </c>
      <c r="D75" s="73" t="s">
        <v>88</v>
      </c>
      <c r="E75" s="44">
        <v>32</v>
      </c>
      <c r="F75" s="21">
        <v>1167.2350785263252</v>
      </c>
      <c r="G75" s="21">
        <v>203.24492147367494</v>
      </c>
      <c r="H75" s="21">
        <v>51</v>
      </c>
      <c r="I75" s="45">
        <v>1421.48</v>
      </c>
      <c r="J75" s="37">
        <v>32</v>
      </c>
      <c r="K75" s="21">
        <v>1159.73</v>
      </c>
      <c r="L75" s="21">
        <v>254.02</v>
      </c>
      <c r="M75" s="21">
        <v>23</v>
      </c>
      <c r="N75" s="59">
        <v>1436.75</v>
      </c>
      <c r="O75" s="68">
        <f t="shared" si="9"/>
        <v>0</v>
      </c>
      <c r="P75" s="18">
        <f t="shared" si="10"/>
        <v>-7.5050785263251782</v>
      </c>
      <c r="Q75" s="18">
        <f t="shared" si="11"/>
        <v>50.775078526325075</v>
      </c>
      <c r="R75" s="18">
        <f t="shared" si="12"/>
        <v>-28</v>
      </c>
      <c r="S75" s="118">
        <f t="shared" si="13"/>
        <v>15.269999999999982</v>
      </c>
      <c r="T75" s="90" t="s">
        <v>103</v>
      </c>
      <c r="U75" s="89" t="s">
        <v>88</v>
      </c>
    </row>
    <row r="76" spans="1:21" ht="20.149999999999999" customHeight="1" x14ac:dyDescent="0.35">
      <c r="A76" s="20" t="s">
        <v>104</v>
      </c>
      <c r="B76" s="20" t="s">
        <v>59</v>
      </c>
      <c r="C76" s="8" t="s">
        <v>105</v>
      </c>
      <c r="D76" s="73" t="s">
        <v>88</v>
      </c>
      <c r="E76" s="44">
        <v>3</v>
      </c>
      <c r="F76" s="21">
        <v>100.68297463489623</v>
      </c>
      <c r="G76" s="21">
        <v>26.647025365103762</v>
      </c>
      <c r="H76" s="21">
        <v>3</v>
      </c>
      <c r="I76" s="45">
        <v>130.32999999999998</v>
      </c>
      <c r="J76" s="37">
        <v>3</v>
      </c>
      <c r="K76" s="21">
        <v>97.55</v>
      </c>
      <c r="L76" s="21">
        <v>21.56</v>
      </c>
      <c r="M76" s="21">
        <v>0</v>
      </c>
      <c r="N76" s="59">
        <v>119.11</v>
      </c>
      <c r="O76" s="68">
        <f t="shared" si="9"/>
        <v>0</v>
      </c>
      <c r="P76" s="18">
        <f t="shared" si="10"/>
        <v>-3.1329746348962288</v>
      </c>
      <c r="Q76" s="18">
        <f t="shared" si="11"/>
        <v>-5.0870253651037629</v>
      </c>
      <c r="R76" s="18">
        <f t="shared" si="12"/>
        <v>-3</v>
      </c>
      <c r="S76" s="118">
        <f t="shared" si="13"/>
        <v>-11.219999999999985</v>
      </c>
      <c r="T76" s="90" t="s">
        <v>105</v>
      </c>
      <c r="U76" s="89" t="s">
        <v>88</v>
      </c>
    </row>
    <row r="77" spans="1:21" ht="20.149999999999999" customHeight="1" x14ac:dyDescent="0.35">
      <c r="A77" s="20" t="s">
        <v>211</v>
      </c>
      <c r="B77" s="20" t="s">
        <v>49</v>
      </c>
      <c r="C77" s="8" t="s">
        <v>212</v>
      </c>
      <c r="D77" s="73" t="s">
        <v>213</v>
      </c>
      <c r="E77" s="44">
        <v>45</v>
      </c>
      <c r="F77" s="21">
        <v>1556.16</v>
      </c>
      <c r="G77" s="21">
        <v>268.23</v>
      </c>
      <c r="H77" s="21">
        <v>57</v>
      </c>
      <c r="I77" s="45">
        <v>1881.39</v>
      </c>
      <c r="J77" s="37">
        <v>46</v>
      </c>
      <c r="K77" s="21">
        <v>1615.9899999999998</v>
      </c>
      <c r="L77" s="21">
        <v>282.49</v>
      </c>
      <c r="M77" s="21">
        <v>18</v>
      </c>
      <c r="N77" s="59">
        <v>1916.4799999999998</v>
      </c>
      <c r="O77" s="68">
        <f t="shared" si="9"/>
        <v>1</v>
      </c>
      <c r="P77" s="18">
        <f t="shared" si="10"/>
        <v>59.8299999999997</v>
      </c>
      <c r="Q77" s="18">
        <f t="shared" si="11"/>
        <v>14.259999999999991</v>
      </c>
      <c r="R77" s="18">
        <f t="shared" si="12"/>
        <v>-39</v>
      </c>
      <c r="S77" s="118">
        <f t="shared" si="13"/>
        <v>35.089999999999691</v>
      </c>
      <c r="T77" s="90" t="s">
        <v>212</v>
      </c>
      <c r="U77" s="89" t="s">
        <v>213</v>
      </c>
    </row>
    <row r="78" spans="1:21" ht="20.149999999999999" customHeight="1" x14ac:dyDescent="0.35">
      <c r="A78" s="20" t="s">
        <v>10</v>
      </c>
      <c r="B78" s="20" t="s">
        <v>11</v>
      </c>
      <c r="C78" s="8" t="s">
        <v>12</v>
      </c>
      <c r="D78" s="73" t="s">
        <v>13</v>
      </c>
      <c r="E78" s="44">
        <v>0</v>
      </c>
      <c r="F78" s="21">
        <v>235.12592592592591</v>
      </c>
      <c r="G78" s="21">
        <v>33.874074074074073</v>
      </c>
      <c r="H78" s="21">
        <v>0</v>
      </c>
      <c r="I78" s="45">
        <v>269</v>
      </c>
      <c r="J78" s="37">
        <v>0</v>
      </c>
      <c r="K78" s="21">
        <v>233.52</v>
      </c>
      <c r="L78" s="21">
        <v>35.479999999999997</v>
      </c>
      <c r="M78" s="21">
        <v>0</v>
      </c>
      <c r="N78" s="59">
        <v>269</v>
      </c>
      <c r="O78" s="68">
        <f t="shared" si="9"/>
        <v>0</v>
      </c>
      <c r="P78" s="18">
        <f t="shared" si="10"/>
        <v>-1.6059259259259022</v>
      </c>
      <c r="Q78" s="18">
        <f t="shared" si="11"/>
        <v>1.6059259259259235</v>
      </c>
      <c r="R78" s="18">
        <f t="shared" si="12"/>
        <v>0</v>
      </c>
      <c r="S78" s="118">
        <f t="shared" si="13"/>
        <v>0</v>
      </c>
      <c r="T78" s="90" t="s">
        <v>12</v>
      </c>
      <c r="U78" s="89" t="s">
        <v>13</v>
      </c>
    </row>
    <row r="79" spans="1:21" ht="20.149999999999999" customHeight="1" x14ac:dyDescent="0.35">
      <c r="A79" s="20" t="s">
        <v>152</v>
      </c>
      <c r="B79" s="20" t="s">
        <v>55</v>
      </c>
      <c r="C79" s="8" t="s">
        <v>153</v>
      </c>
      <c r="D79" s="73" t="s">
        <v>154</v>
      </c>
      <c r="E79" s="44">
        <v>31</v>
      </c>
      <c r="F79" s="21">
        <v>1073.92</v>
      </c>
      <c r="G79" s="21">
        <v>149.34</v>
      </c>
      <c r="H79" s="21">
        <v>31</v>
      </c>
      <c r="I79" s="45">
        <v>1254.26</v>
      </c>
      <c r="J79" s="37">
        <v>31</v>
      </c>
      <c r="K79" s="21">
        <v>1063.0100000000002</v>
      </c>
      <c r="L79" s="21">
        <v>155.13999999999999</v>
      </c>
      <c r="M79" s="21">
        <v>22</v>
      </c>
      <c r="N79" s="59">
        <v>1240.1500000000001</v>
      </c>
      <c r="O79" s="68">
        <f t="shared" si="9"/>
        <v>0</v>
      </c>
      <c r="P79" s="18">
        <f t="shared" si="10"/>
        <v>-10.909999999999854</v>
      </c>
      <c r="Q79" s="18">
        <f t="shared" si="11"/>
        <v>5.7999999999999829</v>
      </c>
      <c r="R79" s="18">
        <f t="shared" si="12"/>
        <v>-9</v>
      </c>
      <c r="S79" s="118">
        <f t="shared" si="13"/>
        <v>-14.1099999999999</v>
      </c>
      <c r="T79" s="90" t="s">
        <v>153</v>
      </c>
      <c r="U79" s="89" t="s">
        <v>154</v>
      </c>
    </row>
    <row r="80" spans="1:21" ht="20.149999999999999" customHeight="1" x14ac:dyDescent="0.35">
      <c r="A80" s="20" t="s">
        <v>181</v>
      </c>
      <c r="B80" s="20" t="s">
        <v>30</v>
      </c>
      <c r="C80" s="8" t="s">
        <v>182</v>
      </c>
      <c r="D80" s="73" t="s">
        <v>183</v>
      </c>
      <c r="E80" s="44">
        <v>34</v>
      </c>
      <c r="F80" s="21">
        <v>1155.3800000000001</v>
      </c>
      <c r="G80" s="21">
        <v>219.67</v>
      </c>
      <c r="H80" s="21">
        <v>17</v>
      </c>
      <c r="I80" s="45">
        <v>1392.0500000000002</v>
      </c>
      <c r="J80" s="37">
        <v>33</v>
      </c>
      <c r="K80" s="21">
        <v>1131.3300000000002</v>
      </c>
      <c r="L80" s="21">
        <v>209.54</v>
      </c>
      <c r="M80" s="21">
        <v>18</v>
      </c>
      <c r="N80" s="59">
        <v>1358.8700000000001</v>
      </c>
      <c r="O80" s="68">
        <f t="shared" si="9"/>
        <v>-1</v>
      </c>
      <c r="P80" s="18">
        <f t="shared" si="10"/>
        <v>-24.049999999999955</v>
      </c>
      <c r="Q80" s="18">
        <f t="shared" si="11"/>
        <v>-10.129999999999995</v>
      </c>
      <c r="R80" s="18">
        <f t="shared" si="12"/>
        <v>1</v>
      </c>
      <c r="S80" s="118">
        <f t="shared" si="13"/>
        <v>-33.180000000000064</v>
      </c>
      <c r="T80" s="90" t="s">
        <v>182</v>
      </c>
      <c r="U80" s="89" t="s">
        <v>183</v>
      </c>
    </row>
    <row r="81" spans="1:21" ht="20.149999999999999" customHeight="1" x14ac:dyDescent="0.35">
      <c r="A81" s="20" t="s">
        <v>135</v>
      </c>
      <c r="B81" s="20" t="s">
        <v>27</v>
      </c>
      <c r="C81" s="8" t="s">
        <v>136</v>
      </c>
      <c r="D81" s="73" t="s">
        <v>137</v>
      </c>
      <c r="E81" s="44">
        <v>24</v>
      </c>
      <c r="F81" s="21">
        <v>964.25759993025588</v>
      </c>
      <c r="G81" s="21">
        <v>135.99240006974415</v>
      </c>
      <c r="H81" s="21">
        <v>32</v>
      </c>
      <c r="I81" s="45">
        <v>1132.25</v>
      </c>
      <c r="J81" s="37">
        <v>24</v>
      </c>
      <c r="K81" s="21">
        <v>1011.99</v>
      </c>
      <c r="L81" s="21">
        <v>154.03</v>
      </c>
      <c r="M81" s="21">
        <v>0</v>
      </c>
      <c r="N81" s="59">
        <v>1166.02</v>
      </c>
      <c r="O81" s="68">
        <f t="shared" si="9"/>
        <v>0</v>
      </c>
      <c r="P81" s="18">
        <f t="shared" si="10"/>
        <v>47.732400069744131</v>
      </c>
      <c r="Q81" s="18">
        <f t="shared" si="11"/>
        <v>18.037599930255851</v>
      </c>
      <c r="R81" s="18">
        <f t="shared" si="12"/>
        <v>-32</v>
      </c>
      <c r="S81" s="118">
        <f t="shared" si="13"/>
        <v>33.769999999999982</v>
      </c>
      <c r="T81" s="90" t="s">
        <v>136</v>
      </c>
      <c r="U81" s="89" t="s">
        <v>137</v>
      </c>
    </row>
    <row r="82" spans="1:21" ht="20.149999999999999" customHeight="1" x14ac:dyDescent="0.35">
      <c r="A82" s="20" t="s">
        <v>134</v>
      </c>
      <c r="B82" s="20" t="s">
        <v>49</v>
      </c>
      <c r="C82" s="8" t="s">
        <v>138</v>
      </c>
      <c r="D82" s="73" t="s">
        <v>137</v>
      </c>
      <c r="E82" s="44">
        <v>25</v>
      </c>
      <c r="F82" s="21">
        <v>855.84699458396767</v>
      </c>
      <c r="G82" s="21">
        <v>127.98300541603226</v>
      </c>
      <c r="H82" s="21">
        <v>27</v>
      </c>
      <c r="I82" s="45">
        <v>1010.8299999999999</v>
      </c>
      <c r="J82" s="37">
        <v>27</v>
      </c>
      <c r="K82" s="21">
        <v>923.64</v>
      </c>
      <c r="L82" s="21">
        <v>140.41999999999999</v>
      </c>
      <c r="M82" s="21">
        <v>27</v>
      </c>
      <c r="N82" s="59">
        <v>1091.06</v>
      </c>
      <c r="O82" s="68">
        <f t="shared" si="9"/>
        <v>2</v>
      </c>
      <c r="P82" s="18">
        <f t="shared" si="10"/>
        <v>67.793005416032315</v>
      </c>
      <c r="Q82" s="18">
        <f t="shared" si="11"/>
        <v>12.436994583967731</v>
      </c>
      <c r="R82" s="18">
        <f t="shared" si="12"/>
        <v>0</v>
      </c>
      <c r="S82" s="118">
        <f t="shared" si="13"/>
        <v>80.230000000000018</v>
      </c>
      <c r="T82" s="90" t="s">
        <v>138</v>
      </c>
      <c r="U82" s="89" t="s">
        <v>137</v>
      </c>
    </row>
    <row r="83" spans="1:21" ht="20.149999999999999" customHeight="1" x14ac:dyDescent="0.35">
      <c r="A83" s="20" t="s">
        <v>226</v>
      </c>
      <c r="B83" s="20" t="s">
        <v>81</v>
      </c>
      <c r="C83" s="8" t="s">
        <v>227</v>
      </c>
      <c r="D83" s="73" t="s">
        <v>228</v>
      </c>
      <c r="E83" s="44">
        <v>17</v>
      </c>
      <c r="F83" s="21">
        <v>612.67000000000007</v>
      </c>
      <c r="G83" s="21">
        <v>72.680000000000007</v>
      </c>
      <c r="H83" s="21">
        <v>7</v>
      </c>
      <c r="I83" s="45">
        <v>692.35000000000014</v>
      </c>
      <c r="J83" s="37">
        <v>16</v>
      </c>
      <c r="K83" s="21">
        <v>573.94999999999993</v>
      </c>
      <c r="L83" s="21">
        <v>71.86</v>
      </c>
      <c r="M83" s="21">
        <v>11</v>
      </c>
      <c r="N83" s="59">
        <v>656.81</v>
      </c>
      <c r="O83" s="68">
        <f t="shared" si="9"/>
        <v>-1</v>
      </c>
      <c r="P83" s="18">
        <f t="shared" si="10"/>
        <v>-38.720000000000141</v>
      </c>
      <c r="Q83" s="18">
        <f t="shared" si="11"/>
        <v>-0.82000000000000739</v>
      </c>
      <c r="R83" s="18">
        <f t="shared" si="12"/>
        <v>4</v>
      </c>
      <c r="S83" s="118">
        <f t="shared" si="13"/>
        <v>-35.540000000000191</v>
      </c>
      <c r="T83" s="90" t="s">
        <v>227</v>
      </c>
      <c r="U83" s="89" t="s">
        <v>228</v>
      </c>
    </row>
    <row r="84" spans="1:21" ht="20.149999999999999" customHeight="1" x14ac:dyDescent="0.35">
      <c r="A84" s="20" t="s">
        <v>125</v>
      </c>
      <c r="B84" s="20" t="s">
        <v>27</v>
      </c>
      <c r="C84" s="8" t="s">
        <v>126</v>
      </c>
      <c r="D84" s="73" t="s">
        <v>127</v>
      </c>
      <c r="E84" s="44">
        <v>14</v>
      </c>
      <c r="F84" s="21">
        <v>554.47747819117774</v>
      </c>
      <c r="G84" s="21">
        <v>71.352521808822175</v>
      </c>
      <c r="H84" s="21">
        <v>8</v>
      </c>
      <c r="I84" s="45">
        <v>633.82999999999993</v>
      </c>
      <c r="J84" s="37">
        <v>14</v>
      </c>
      <c r="K84" s="21">
        <v>571.41</v>
      </c>
      <c r="L84" s="21">
        <v>69.33</v>
      </c>
      <c r="M84" s="21">
        <v>0</v>
      </c>
      <c r="N84" s="59">
        <v>640.74</v>
      </c>
      <c r="O84" s="68">
        <f t="shared" si="9"/>
        <v>0</v>
      </c>
      <c r="P84" s="18">
        <f t="shared" si="10"/>
        <v>16.93252180882223</v>
      </c>
      <c r="Q84" s="18">
        <f t="shared" si="11"/>
        <v>-2.0225218088221766</v>
      </c>
      <c r="R84" s="18">
        <f t="shared" si="12"/>
        <v>-8</v>
      </c>
      <c r="S84" s="118">
        <f t="shared" si="13"/>
        <v>6.9100000000000819</v>
      </c>
      <c r="T84" s="90" t="s">
        <v>126</v>
      </c>
      <c r="U84" s="89" t="s">
        <v>127</v>
      </c>
    </row>
    <row r="85" spans="1:21" ht="20.149999999999999" customHeight="1" x14ac:dyDescent="0.35">
      <c r="A85" s="22" t="s">
        <v>124</v>
      </c>
      <c r="B85" s="22" t="s">
        <v>49</v>
      </c>
      <c r="C85" s="74" t="s">
        <v>128</v>
      </c>
      <c r="D85" s="75" t="s">
        <v>127</v>
      </c>
      <c r="E85" s="46">
        <v>26</v>
      </c>
      <c r="F85" s="23">
        <v>926.6128267296391</v>
      </c>
      <c r="G85" s="23">
        <v>128.68717327036089</v>
      </c>
      <c r="H85" s="23">
        <v>9</v>
      </c>
      <c r="I85" s="47">
        <v>1064.3</v>
      </c>
      <c r="J85" s="38">
        <v>26</v>
      </c>
      <c r="K85" s="23">
        <v>902.08</v>
      </c>
      <c r="L85" s="23">
        <v>125.41</v>
      </c>
      <c r="M85" s="23">
        <v>22</v>
      </c>
      <c r="N85" s="60">
        <v>1049.49</v>
      </c>
      <c r="O85" s="68">
        <f t="shared" si="9"/>
        <v>0</v>
      </c>
      <c r="P85" s="18">
        <f t="shared" si="10"/>
        <v>-24.532826729639055</v>
      </c>
      <c r="Q85" s="18">
        <f t="shared" si="11"/>
        <v>-3.2771732703608905</v>
      </c>
      <c r="R85" s="18">
        <f t="shared" si="12"/>
        <v>13</v>
      </c>
      <c r="S85" s="118">
        <f t="shared" si="13"/>
        <v>-14.809999999999945</v>
      </c>
      <c r="T85" s="91" t="s">
        <v>128</v>
      </c>
      <c r="U85" s="89" t="s">
        <v>127</v>
      </c>
    </row>
    <row r="86" spans="1:21" s="134" customFormat="1" ht="20.149999999999999" customHeight="1" thickBot="1" x14ac:dyDescent="0.4">
      <c r="A86" s="120"/>
      <c r="B86" s="121"/>
      <c r="C86" s="122" t="s">
        <v>620</v>
      </c>
      <c r="D86" s="123"/>
      <c r="E86" s="124"/>
      <c r="F86" s="125"/>
      <c r="G86" s="125"/>
      <c r="H86" s="125"/>
      <c r="I86" s="126"/>
      <c r="J86" s="127"/>
      <c r="K86" s="125"/>
      <c r="L86" s="125"/>
      <c r="M86" s="125"/>
      <c r="N86" s="128"/>
      <c r="O86" s="129"/>
      <c r="P86" s="130"/>
      <c r="Q86" s="130"/>
      <c r="R86" s="130"/>
      <c r="S86" s="131">
        <f t="shared" si="13"/>
        <v>0</v>
      </c>
      <c r="T86" s="132" t="s">
        <v>620</v>
      </c>
      <c r="U86" s="133"/>
    </row>
    <row r="87" spans="1:21" ht="20.149999999999999" customHeight="1" x14ac:dyDescent="0.35">
      <c r="A87" s="24" t="s">
        <v>247</v>
      </c>
      <c r="B87" s="24" t="s">
        <v>23</v>
      </c>
      <c r="C87" s="77" t="s">
        <v>248</v>
      </c>
      <c r="D87" s="78" t="s">
        <v>249</v>
      </c>
      <c r="E87" s="50">
        <v>27</v>
      </c>
      <c r="F87" s="25">
        <v>1085.73</v>
      </c>
      <c r="G87" s="25">
        <v>162.78</v>
      </c>
      <c r="H87" s="25">
        <v>11</v>
      </c>
      <c r="I87" s="51">
        <v>1259.51</v>
      </c>
      <c r="J87" s="39">
        <v>29</v>
      </c>
      <c r="K87" s="25">
        <v>1117.49</v>
      </c>
      <c r="L87" s="25">
        <v>177.84</v>
      </c>
      <c r="M87" s="25">
        <v>21</v>
      </c>
      <c r="N87" s="61">
        <v>1316.33</v>
      </c>
      <c r="O87" s="68">
        <f t="shared" ref="O87:O118" si="14">J87-E87</f>
        <v>2</v>
      </c>
      <c r="P87" s="18">
        <f t="shared" ref="P87:P118" si="15">K87-F87</f>
        <v>31.759999999999991</v>
      </c>
      <c r="Q87" s="18">
        <f t="shared" ref="Q87:Q118" si="16">L87-G87</f>
        <v>15.060000000000002</v>
      </c>
      <c r="R87" s="18">
        <f t="shared" ref="R87:R118" si="17">M87-H87</f>
        <v>10</v>
      </c>
      <c r="S87" s="118">
        <f t="shared" si="13"/>
        <v>56.819999999999936</v>
      </c>
      <c r="T87" s="93" t="s">
        <v>248</v>
      </c>
      <c r="U87" s="89" t="s">
        <v>249</v>
      </c>
    </row>
    <row r="88" spans="1:21" ht="20.149999999999999" customHeight="1" x14ac:dyDescent="0.35">
      <c r="A88" s="20" t="s">
        <v>250</v>
      </c>
      <c r="B88" s="20" t="s">
        <v>27</v>
      </c>
      <c r="C88" s="8" t="s">
        <v>251</v>
      </c>
      <c r="D88" s="73" t="s">
        <v>249</v>
      </c>
      <c r="E88" s="44">
        <v>18</v>
      </c>
      <c r="F88" s="21">
        <v>675.90000000000009</v>
      </c>
      <c r="G88" s="21">
        <v>94.56</v>
      </c>
      <c r="H88" s="21">
        <v>5</v>
      </c>
      <c r="I88" s="45">
        <v>775.46</v>
      </c>
      <c r="J88" s="37">
        <v>16</v>
      </c>
      <c r="K88" s="21">
        <v>674.61</v>
      </c>
      <c r="L88" s="21">
        <v>106.26</v>
      </c>
      <c r="M88" s="21">
        <v>1</v>
      </c>
      <c r="N88" s="59">
        <v>781.87</v>
      </c>
      <c r="O88" s="68">
        <f t="shared" si="14"/>
        <v>-2</v>
      </c>
      <c r="P88" s="18">
        <f t="shared" si="15"/>
        <v>-1.2900000000000773</v>
      </c>
      <c r="Q88" s="18">
        <f t="shared" si="16"/>
        <v>11.700000000000003</v>
      </c>
      <c r="R88" s="18">
        <f t="shared" si="17"/>
        <v>-4</v>
      </c>
      <c r="S88" s="118">
        <f t="shared" si="13"/>
        <v>6.4099999999999682</v>
      </c>
      <c r="T88" s="90" t="s">
        <v>251</v>
      </c>
      <c r="U88" s="89" t="s">
        <v>249</v>
      </c>
    </row>
    <row r="89" spans="1:21" ht="20.149999999999999" customHeight="1" x14ac:dyDescent="0.35">
      <c r="A89" s="20" t="s">
        <v>362</v>
      </c>
      <c r="B89" s="20" t="s">
        <v>218</v>
      </c>
      <c r="C89" s="8" t="s">
        <v>363</v>
      </c>
      <c r="D89" s="73" t="s">
        <v>364</v>
      </c>
      <c r="E89" s="44">
        <v>11</v>
      </c>
      <c r="F89" s="21">
        <v>349.62</v>
      </c>
      <c r="G89" s="21">
        <v>43.38</v>
      </c>
      <c r="H89" s="21">
        <v>5</v>
      </c>
      <c r="I89" s="45">
        <v>398</v>
      </c>
      <c r="J89" s="37">
        <v>11</v>
      </c>
      <c r="K89" s="21">
        <v>330.89</v>
      </c>
      <c r="L89" s="21">
        <v>26.61</v>
      </c>
      <c r="M89" s="21">
        <v>6</v>
      </c>
      <c r="N89" s="59">
        <v>363.5</v>
      </c>
      <c r="O89" s="68">
        <f t="shared" si="14"/>
        <v>0</v>
      </c>
      <c r="P89" s="18">
        <f t="shared" si="15"/>
        <v>-18.730000000000018</v>
      </c>
      <c r="Q89" s="18">
        <f t="shared" si="16"/>
        <v>-16.770000000000003</v>
      </c>
      <c r="R89" s="18">
        <f t="shared" si="17"/>
        <v>1</v>
      </c>
      <c r="S89" s="118">
        <f t="shared" si="13"/>
        <v>-34.5</v>
      </c>
      <c r="T89" s="90" t="s">
        <v>363</v>
      </c>
      <c r="U89" s="89" t="s">
        <v>364</v>
      </c>
    </row>
    <row r="90" spans="1:21" ht="20.149999999999999" customHeight="1" x14ac:dyDescent="0.35">
      <c r="A90" s="20" t="s">
        <v>269</v>
      </c>
      <c r="B90" s="20" t="s">
        <v>49</v>
      </c>
      <c r="C90" s="8" t="s">
        <v>270</v>
      </c>
      <c r="D90" s="73" t="s">
        <v>271</v>
      </c>
      <c r="E90" s="44">
        <v>88</v>
      </c>
      <c r="F90" s="21">
        <v>3256.06</v>
      </c>
      <c r="G90" s="21">
        <v>713.73</v>
      </c>
      <c r="H90" s="21">
        <v>24</v>
      </c>
      <c r="I90" s="45">
        <v>3993.79</v>
      </c>
      <c r="J90" s="37">
        <v>90</v>
      </c>
      <c r="K90" s="21">
        <v>3284.45</v>
      </c>
      <c r="L90" s="21">
        <v>722.86</v>
      </c>
      <c r="M90" s="21">
        <v>22</v>
      </c>
      <c r="N90" s="59">
        <v>4029.31</v>
      </c>
      <c r="O90" s="68">
        <f t="shared" si="14"/>
        <v>2</v>
      </c>
      <c r="P90" s="18">
        <f t="shared" si="15"/>
        <v>28.389999999999873</v>
      </c>
      <c r="Q90" s="18">
        <f t="shared" si="16"/>
        <v>9.1299999999999955</v>
      </c>
      <c r="R90" s="18">
        <f t="shared" si="17"/>
        <v>-2</v>
      </c>
      <c r="S90" s="118">
        <f t="shared" si="13"/>
        <v>35.519999999999982</v>
      </c>
      <c r="T90" s="90" t="s">
        <v>270</v>
      </c>
      <c r="U90" s="89" t="s">
        <v>271</v>
      </c>
    </row>
    <row r="91" spans="1:21" ht="20.149999999999999" customHeight="1" x14ac:dyDescent="0.35">
      <c r="A91" s="20" t="s">
        <v>318</v>
      </c>
      <c r="B91" s="20" t="s">
        <v>23</v>
      </c>
      <c r="C91" s="8" t="s">
        <v>319</v>
      </c>
      <c r="D91" s="73" t="s">
        <v>320</v>
      </c>
      <c r="E91" s="44">
        <v>24</v>
      </c>
      <c r="F91" s="21">
        <v>866.97</v>
      </c>
      <c r="G91" s="21">
        <v>85</v>
      </c>
      <c r="H91" s="21">
        <v>22</v>
      </c>
      <c r="I91" s="45">
        <v>973.97</v>
      </c>
      <c r="J91" s="37">
        <v>23</v>
      </c>
      <c r="K91" s="21">
        <v>834.43999999999994</v>
      </c>
      <c r="L91" s="21">
        <v>81.36</v>
      </c>
      <c r="M91" s="21">
        <v>28</v>
      </c>
      <c r="N91" s="59">
        <v>943.8</v>
      </c>
      <c r="O91" s="68">
        <f t="shared" si="14"/>
        <v>-1</v>
      </c>
      <c r="P91" s="18">
        <f t="shared" si="15"/>
        <v>-32.530000000000086</v>
      </c>
      <c r="Q91" s="18">
        <f t="shared" si="16"/>
        <v>-3.6400000000000006</v>
      </c>
      <c r="R91" s="18">
        <f t="shared" si="17"/>
        <v>6</v>
      </c>
      <c r="S91" s="118">
        <f t="shared" si="13"/>
        <v>-30.170000000000073</v>
      </c>
      <c r="T91" s="90" t="s">
        <v>319</v>
      </c>
      <c r="U91" s="89" t="s">
        <v>320</v>
      </c>
    </row>
    <row r="92" spans="1:21" ht="20.149999999999999" customHeight="1" x14ac:dyDescent="0.35">
      <c r="A92" s="20" t="s">
        <v>321</v>
      </c>
      <c r="B92" s="20" t="s">
        <v>27</v>
      </c>
      <c r="C92" s="8" t="s">
        <v>322</v>
      </c>
      <c r="D92" s="73" t="s">
        <v>320</v>
      </c>
      <c r="E92" s="44">
        <v>11</v>
      </c>
      <c r="F92" s="21">
        <v>473.2299999999999</v>
      </c>
      <c r="G92" s="21">
        <v>58.84</v>
      </c>
      <c r="H92" s="21">
        <v>6</v>
      </c>
      <c r="I92" s="45">
        <v>538.06999999999994</v>
      </c>
      <c r="J92" s="37">
        <v>11</v>
      </c>
      <c r="K92" s="21">
        <v>427.4</v>
      </c>
      <c r="L92" s="21">
        <v>59</v>
      </c>
      <c r="M92" s="21">
        <v>0</v>
      </c>
      <c r="N92" s="59">
        <v>486.4</v>
      </c>
      <c r="O92" s="68">
        <f t="shared" si="14"/>
        <v>0</v>
      </c>
      <c r="P92" s="18">
        <f t="shared" si="15"/>
        <v>-45.829999999999927</v>
      </c>
      <c r="Q92" s="18">
        <f t="shared" si="16"/>
        <v>0.15999999999999659</v>
      </c>
      <c r="R92" s="18">
        <f t="shared" si="17"/>
        <v>-6</v>
      </c>
      <c r="S92" s="118">
        <f t="shared" si="13"/>
        <v>-51.669999999999959</v>
      </c>
      <c r="T92" s="90" t="s">
        <v>322</v>
      </c>
      <c r="U92" s="89" t="s">
        <v>320</v>
      </c>
    </row>
    <row r="93" spans="1:21" ht="20.149999999999999" customHeight="1" x14ac:dyDescent="0.35">
      <c r="A93" s="20" t="s">
        <v>323</v>
      </c>
      <c r="B93" s="20" t="s">
        <v>49</v>
      </c>
      <c r="C93" s="8" t="s">
        <v>324</v>
      </c>
      <c r="D93" s="73" t="s">
        <v>320</v>
      </c>
      <c r="E93" s="44">
        <v>29</v>
      </c>
      <c r="F93" s="21">
        <v>1130.6099999999999</v>
      </c>
      <c r="G93" s="21">
        <v>187.98</v>
      </c>
      <c r="H93" s="21">
        <v>20</v>
      </c>
      <c r="I93" s="45">
        <v>1338.59</v>
      </c>
      <c r="J93" s="37">
        <v>29</v>
      </c>
      <c r="K93" s="21">
        <v>1122.1099999999999</v>
      </c>
      <c r="L93" s="21">
        <v>196.48</v>
      </c>
      <c r="M93" s="21">
        <v>29</v>
      </c>
      <c r="N93" s="59">
        <v>1347.59</v>
      </c>
      <c r="O93" s="68">
        <f t="shared" si="14"/>
        <v>0</v>
      </c>
      <c r="P93" s="18">
        <f t="shared" si="15"/>
        <v>-8.5</v>
      </c>
      <c r="Q93" s="18">
        <f t="shared" si="16"/>
        <v>8.5</v>
      </c>
      <c r="R93" s="18">
        <f t="shared" si="17"/>
        <v>9</v>
      </c>
      <c r="S93" s="118">
        <f t="shared" si="13"/>
        <v>9</v>
      </c>
      <c r="T93" s="90" t="s">
        <v>324</v>
      </c>
      <c r="U93" s="89" t="s">
        <v>320</v>
      </c>
    </row>
    <row r="94" spans="1:21" ht="20.149999999999999" customHeight="1" x14ac:dyDescent="0.35">
      <c r="A94" s="20" t="s">
        <v>325</v>
      </c>
      <c r="B94" s="20" t="s">
        <v>27</v>
      </c>
      <c r="C94" s="8" t="s">
        <v>326</v>
      </c>
      <c r="D94" s="73" t="s">
        <v>320</v>
      </c>
      <c r="E94" s="44">
        <v>16</v>
      </c>
      <c r="F94" s="21">
        <v>591.44000000000005</v>
      </c>
      <c r="G94" s="21">
        <v>72.5</v>
      </c>
      <c r="H94" s="21">
        <v>5</v>
      </c>
      <c r="I94" s="45">
        <v>668.94</v>
      </c>
      <c r="J94" s="37">
        <v>15</v>
      </c>
      <c r="K94" s="21">
        <v>535.29</v>
      </c>
      <c r="L94" s="21">
        <v>84.04</v>
      </c>
      <c r="M94" s="21">
        <v>0</v>
      </c>
      <c r="N94" s="59">
        <v>619.32999999999993</v>
      </c>
      <c r="O94" s="68">
        <f t="shared" si="14"/>
        <v>-1</v>
      </c>
      <c r="P94" s="18">
        <f t="shared" si="15"/>
        <v>-56.150000000000091</v>
      </c>
      <c r="Q94" s="18">
        <f t="shared" si="16"/>
        <v>11.540000000000006</v>
      </c>
      <c r="R94" s="18">
        <f t="shared" si="17"/>
        <v>-5</v>
      </c>
      <c r="S94" s="118">
        <f t="shared" si="13"/>
        <v>-49.610000000000127</v>
      </c>
      <c r="T94" s="90" t="s">
        <v>326</v>
      </c>
      <c r="U94" s="89" t="s">
        <v>320</v>
      </c>
    </row>
    <row r="95" spans="1:21" ht="20.149999999999999" customHeight="1" x14ac:dyDescent="0.35">
      <c r="A95" s="20" t="s">
        <v>348</v>
      </c>
      <c r="B95" s="20" t="s">
        <v>81</v>
      </c>
      <c r="C95" s="8" t="s">
        <v>349</v>
      </c>
      <c r="D95" s="73" t="s">
        <v>320</v>
      </c>
      <c r="E95" s="44">
        <v>22</v>
      </c>
      <c r="F95" s="21">
        <v>814.87</v>
      </c>
      <c r="G95" s="21">
        <v>130.5</v>
      </c>
      <c r="H95" s="21">
        <v>15</v>
      </c>
      <c r="I95" s="45">
        <v>960.37</v>
      </c>
      <c r="J95" s="37">
        <v>22</v>
      </c>
      <c r="K95" s="21">
        <v>792.78</v>
      </c>
      <c r="L95" s="21">
        <v>148.38</v>
      </c>
      <c r="M95" s="21">
        <v>18</v>
      </c>
      <c r="N95" s="59">
        <v>959.16</v>
      </c>
      <c r="O95" s="68">
        <f t="shared" si="14"/>
        <v>0</v>
      </c>
      <c r="P95" s="18">
        <f t="shared" si="15"/>
        <v>-22.090000000000032</v>
      </c>
      <c r="Q95" s="18">
        <f t="shared" si="16"/>
        <v>17.879999999999995</v>
      </c>
      <c r="R95" s="18">
        <f t="shared" si="17"/>
        <v>3</v>
      </c>
      <c r="S95" s="118">
        <f t="shared" si="13"/>
        <v>-1.2100000000000364</v>
      </c>
      <c r="T95" s="90" t="s">
        <v>349</v>
      </c>
      <c r="U95" s="89" t="s">
        <v>320</v>
      </c>
    </row>
    <row r="96" spans="1:21" ht="20.149999999999999" customHeight="1" x14ac:dyDescent="0.35">
      <c r="A96" s="20" t="s">
        <v>395</v>
      </c>
      <c r="B96" s="20" t="s">
        <v>27</v>
      </c>
      <c r="C96" s="8" t="s">
        <v>396</v>
      </c>
      <c r="D96" s="73" t="s">
        <v>320</v>
      </c>
      <c r="E96" s="44">
        <v>18</v>
      </c>
      <c r="F96" s="21">
        <v>630.35</v>
      </c>
      <c r="G96" s="21">
        <v>66.599999999999994</v>
      </c>
      <c r="H96" s="21">
        <v>9</v>
      </c>
      <c r="I96" s="45">
        <v>705.95</v>
      </c>
      <c r="J96" s="37">
        <v>17</v>
      </c>
      <c r="K96" s="21">
        <v>628.66</v>
      </c>
      <c r="L96" s="21">
        <v>68.92</v>
      </c>
      <c r="M96" s="21">
        <v>0</v>
      </c>
      <c r="N96" s="59">
        <v>697.57999999999993</v>
      </c>
      <c r="O96" s="68">
        <f t="shared" si="14"/>
        <v>-1</v>
      </c>
      <c r="P96" s="18">
        <f t="shared" si="15"/>
        <v>-1.6900000000000546</v>
      </c>
      <c r="Q96" s="18">
        <f t="shared" si="16"/>
        <v>2.3200000000000074</v>
      </c>
      <c r="R96" s="18">
        <f t="shared" si="17"/>
        <v>-9</v>
      </c>
      <c r="S96" s="118">
        <f t="shared" si="13"/>
        <v>-8.3700000000001182</v>
      </c>
      <c r="T96" s="90" t="s">
        <v>396</v>
      </c>
      <c r="U96" s="89" t="s">
        <v>320</v>
      </c>
    </row>
    <row r="97" spans="1:21" ht="20.149999999999999" customHeight="1" x14ac:dyDescent="0.35">
      <c r="A97" s="20" t="s">
        <v>394</v>
      </c>
      <c r="B97" s="20" t="s">
        <v>23</v>
      </c>
      <c r="C97" s="8" t="s">
        <v>397</v>
      </c>
      <c r="D97" s="73" t="s">
        <v>320</v>
      </c>
      <c r="E97" s="44">
        <v>24</v>
      </c>
      <c r="F97" s="21">
        <v>836.81</v>
      </c>
      <c r="G97" s="21">
        <v>111.99</v>
      </c>
      <c r="H97" s="21">
        <v>13</v>
      </c>
      <c r="I97" s="45">
        <v>961.8</v>
      </c>
      <c r="J97" s="37">
        <v>22</v>
      </c>
      <c r="K97" s="21">
        <v>761.15</v>
      </c>
      <c r="L97" s="21">
        <v>103.2</v>
      </c>
      <c r="M97" s="21">
        <v>23</v>
      </c>
      <c r="N97" s="59">
        <v>887.35</v>
      </c>
      <c r="O97" s="68">
        <f t="shared" si="14"/>
        <v>-2</v>
      </c>
      <c r="P97" s="18">
        <f t="shared" si="15"/>
        <v>-75.659999999999968</v>
      </c>
      <c r="Q97" s="18">
        <f t="shared" si="16"/>
        <v>-8.789999999999992</v>
      </c>
      <c r="R97" s="18">
        <f t="shared" si="17"/>
        <v>10</v>
      </c>
      <c r="S97" s="118">
        <f t="shared" si="13"/>
        <v>-74.449999999999932</v>
      </c>
      <c r="T97" s="90" t="s">
        <v>397</v>
      </c>
      <c r="U97" s="89" t="s">
        <v>320</v>
      </c>
    </row>
    <row r="98" spans="1:21" ht="20.149999999999999" customHeight="1" x14ac:dyDescent="0.35">
      <c r="A98" s="20" t="s">
        <v>309</v>
      </c>
      <c r="B98" s="20" t="s">
        <v>27</v>
      </c>
      <c r="C98" s="8" t="s">
        <v>310</v>
      </c>
      <c r="D98" s="73" t="s">
        <v>311</v>
      </c>
      <c r="E98" s="44">
        <v>7</v>
      </c>
      <c r="F98" s="21">
        <v>243.89</v>
      </c>
      <c r="G98" s="21">
        <v>40.18</v>
      </c>
      <c r="H98" s="21">
        <v>6</v>
      </c>
      <c r="I98" s="45">
        <v>290.07</v>
      </c>
      <c r="J98" s="37">
        <v>7</v>
      </c>
      <c r="K98" s="21">
        <v>238.04</v>
      </c>
      <c r="L98" s="21">
        <v>44.35</v>
      </c>
      <c r="M98" s="21">
        <v>6</v>
      </c>
      <c r="N98" s="59">
        <v>288.39</v>
      </c>
      <c r="O98" s="68">
        <f t="shared" si="14"/>
        <v>0</v>
      </c>
      <c r="P98" s="18">
        <f t="shared" si="15"/>
        <v>-5.8499999999999943</v>
      </c>
      <c r="Q98" s="18">
        <f t="shared" si="16"/>
        <v>4.1700000000000017</v>
      </c>
      <c r="R98" s="18">
        <f t="shared" si="17"/>
        <v>0</v>
      </c>
      <c r="S98" s="118">
        <f t="shared" si="13"/>
        <v>-1.6800000000000068</v>
      </c>
      <c r="T98" s="90" t="s">
        <v>310</v>
      </c>
      <c r="U98" s="89" t="s">
        <v>311</v>
      </c>
    </row>
    <row r="99" spans="1:21" ht="20.149999999999999" customHeight="1" x14ac:dyDescent="0.35">
      <c r="A99" s="20" t="s">
        <v>308</v>
      </c>
      <c r="B99" s="20" t="s">
        <v>49</v>
      </c>
      <c r="C99" s="8" t="s">
        <v>312</v>
      </c>
      <c r="D99" s="73" t="s">
        <v>311</v>
      </c>
      <c r="E99" s="44">
        <v>19</v>
      </c>
      <c r="F99" s="21">
        <v>660.16</v>
      </c>
      <c r="G99" s="21">
        <v>80.08</v>
      </c>
      <c r="H99" s="21">
        <v>13</v>
      </c>
      <c r="I99" s="45">
        <v>753.24</v>
      </c>
      <c r="J99" s="37">
        <v>18</v>
      </c>
      <c r="K99" s="21">
        <v>608.25</v>
      </c>
      <c r="L99" s="21">
        <v>83.46</v>
      </c>
      <c r="M99" s="21">
        <v>12</v>
      </c>
      <c r="N99" s="59">
        <v>703.71</v>
      </c>
      <c r="O99" s="68">
        <f t="shared" si="14"/>
        <v>-1</v>
      </c>
      <c r="P99" s="18">
        <f t="shared" si="15"/>
        <v>-51.909999999999968</v>
      </c>
      <c r="Q99" s="18">
        <f t="shared" si="16"/>
        <v>3.3799999999999955</v>
      </c>
      <c r="R99" s="18">
        <f t="shared" si="17"/>
        <v>-1</v>
      </c>
      <c r="S99" s="118">
        <f t="shared" si="13"/>
        <v>-49.529999999999973</v>
      </c>
      <c r="T99" s="90" t="s">
        <v>312</v>
      </c>
      <c r="U99" s="89" t="s">
        <v>311</v>
      </c>
    </row>
    <row r="100" spans="1:21" ht="20.149999999999999" customHeight="1" x14ac:dyDescent="0.35">
      <c r="A100" s="20" t="s">
        <v>386</v>
      </c>
      <c r="B100" s="20" t="s">
        <v>49</v>
      </c>
      <c r="C100" s="8" t="s">
        <v>387</v>
      </c>
      <c r="D100" s="73" t="s">
        <v>388</v>
      </c>
      <c r="E100" s="44">
        <v>71</v>
      </c>
      <c r="F100" s="21">
        <v>2618.9199999999996</v>
      </c>
      <c r="G100" s="21">
        <v>423.3</v>
      </c>
      <c r="H100" s="21">
        <v>38</v>
      </c>
      <c r="I100" s="45">
        <v>3080.22</v>
      </c>
      <c r="J100" s="37">
        <v>73</v>
      </c>
      <c r="K100" s="21">
        <v>2665.7299999999996</v>
      </c>
      <c r="L100" s="21">
        <v>445.23</v>
      </c>
      <c r="M100" s="21">
        <v>40</v>
      </c>
      <c r="N100" s="59">
        <v>3150.9599999999996</v>
      </c>
      <c r="O100" s="68">
        <f t="shared" si="14"/>
        <v>2</v>
      </c>
      <c r="P100" s="18">
        <f t="shared" si="15"/>
        <v>46.809999999999945</v>
      </c>
      <c r="Q100" s="18">
        <f t="shared" si="16"/>
        <v>21.930000000000007</v>
      </c>
      <c r="R100" s="18">
        <f t="shared" si="17"/>
        <v>2</v>
      </c>
      <c r="S100" s="118">
        <f t="shared" si="13"/>
        <v>70.739999999999782</v>
      </c>
      <c r="T100" s="90" t="s">
        <v>387</v>
      </c>
      <c r="U100" s="89" t="s">
        <v>388</v>
      </c>
    </row>
    <row r="101" spans="1:21" ht="20.149999999999999" customHeight="1" x14ac:dyDescent="0.35">
      <c r="A101" s="20" t="s">
        <v>315</v>
      </c>
      <c r="B101" s="20" t="s">
        <v>49</v>
      </c>
      <c r="C101" s="8" t="s">
        <v>316</v>
      </c>
      <c r="D101" s="73" t="s">
        <v>317</v>
      </c>
      <c r="E101" s="44">
        <v>28</v>
      </c>
      <c r="F101" s="21">
        <v>966.20999999999981</v>
      </c>
      <c r="G101" s="21">
        <v>176.7</v>
      </c>
      <c r="H101" s="21">
        <v>13</v>
      </c>
      <c r="I101" s="45">
        <v>1155.9099999999999</v>
      </c>
      <c r="J101" s="37">
        <v>31</v>
      </c>
      <c r="K101" s="21">
        <v>1046.6799999999998</v>
      </c>
      <c r="L101" s="21">
        <v>195.23</v>
      </c>
      <c r="M101" s="21">
        <v>12</v>
      </c>
      <c r="N101" s="59">
        <v>1253.9099999999999</v>
      </c>
      <c r="O101" s="68">
        <f t="shared" si="14"/>
        <v>3</v>
      </c>
      <c r="P101" s="18">
        <f t="shared" si="15"/>
        <v>80.470000000000027</v>
      </c>
      <c r="Q101" s="18">
        <f t="shared" si="16"/>
        <v>18.53</v>
      </c>
      <c r="R101" s="18">
        <f t="shared" si="17"/>
        <v>-1</v>
      </c>
      <c r="S101" s="118">
        <f t="shared" si="13"/>
        <v>98</v>
      </c>
      <c r="T101" s="90" t="s">
        <v>316</v>
      </c>
      <c r="U101" s="89" t="s">
        <v>317</v>
      </c>
    </row>
    <row r="102" spans="1:21" ht="20.149999999999999" customHeight="1" x14ac:dyDescent="0.35">
      <c r="A102" s="20" t="s">
        <v>265</v>
      </c>
      <c r="B102" s="20" t="s">
        <v>81</v>
      </c>
      <c r="C102" s="8" t="s">
        <v>266</v>
      </c>
      <c r="D102" s="73" t="s">
        <v>267</v>
      </c>
      <c r="E102" s="44">
        <v>28</v>
      </c>
      <c r="F102" s="21">
        <v>958.53</v>
      </c>
      <c r="G102" s="21">
        <v>181.18</v>
      </c>
      <c r="H102" s="21">
        <v>16</v>
      </c>
      <c r="I102" s="45">
        <v>1155.71</v>
      </c>
      <c r="J102" s="37">
        <v>28</v>
      </c>
      <c r="K102" s="21">
        <v>942.96</v>
      </c>
      <c r="L102" s="21">
        <v>174.71</v>
      </c>
      <c r="M102" s="21">
        <v>19</v>
      </c>
      <c r="N102" s="59">
        <v>1136.67</v>
      </c>
      <c r="O102" s="68">
        <f t="shared" si="14"/>
        <v>0</v>
      </c>
      <c r="P102" s="18">
        <f t="shared" si="15"/>
        <v>-15.569999999999936</v>
      </c>
      <c r="Q102" s="18">
        <f t="shared" si="16"/>
        <v>-6.4699999999999989</v>
      </c>
      <c r="R102" s="18">
        <f t="shared" si="17"/>
        <v>3</v>
      </c>
      <c r="S102" s="118">
        <f t="shared" si="13"/>
        <v>-19.039999999999964</v>
      </c>
      <c r="T102" s="90" t="s">
        <v>266</v>
      </c>
      <c r="U102" s="89" t="s">
        <v>267</v>
      </c>
    </row>
    <row r="103" spans="1:21" ht="20.149999999999999" customHeight="1" x14ac:dyDescent="0.35">
      <c r="A103" s="20" t="s">
        <v>279</v>
      </c>
      <c r="B103" s="20" t="s">
        <v>55</v>
      </c>
      <c r="C103" s="8" t="s">
        <v>253</v>
      </c>
      <c r="D103" s="73" t="s">
        <v>267</v>
      </c>
      <c r="E103" s="44">
        <v>15</v>
      </c>
      <c r="F103" s="21">
        <v>605.39</v>
      </c>
      <c r="G103" s="21">
        <v>87.01</v>
      </c>
      <c r="H103" s="21">
        <v>8</v>
      </c>
      <c r="I103" s="45">
        <v>700.4</v>
      </c>
      <c r="J103" s="37">
        <v>15</v>
      </c>
      <c r="K103" s="21">
        <v>599.28</v>
      </c>
      <c r="L103" s="21">
        <v>91.57</v>
      </c>
      <c r="M103" s="21">
        <v>13</v>
      </c>
      <c r="N103" s="59">
        <v>703.84999999999991</v>
      </c>
      <c r="O103" s="68">
        <f t="shared" si="14"/>
        <v>0</v>
      </c>
      <c r="P103" s="18">
        <f t="shared" si="15"/>
        <v>-6.1100000000000136</v>
      </c>
      <c r="Q103" s="18">
        <f t="shared" si="16"/>
        <v>4.5599999999999881</v>
      </c>
      <c r="R103" s="18">
        <f t="shared" si="17"/>
        <v>5</v>
      </c>
      <c r="S103" s="118">
        <f t="shared" si="13"/>
        <v>3.4499999999999318</v>
      </c>
      <c r="T103" s="90" t="s">
        <v>253</v>
      </c>
      <c r="U103" s="89" t="s">
        <v>267</v>
      </c>
    </row>
    <row r="104" spans="1:21" ht="20.149999999999999" customHeight="1" x14ac:dyDescent="0.35">
      <c r="A104" s="20" t="s">
        <v>233</v>
      </c>
      <c r="B104" s="20" t="s">
        <v>49</v>
      </c>
      <c r="C104" s="8" t="s">
        <v>234</v>
      </c>
      <c r="D104" s="73" t="s">
        <v>235</v>
      </c>
      <c r="E104" s="44">
        <v>35</v>
      </c>
      <c r="F104" s="21">
        <v>1249.6500000000001</v>
      </c>
      <c r="G104" s="21">
        <v>318.39999999999998</v>
      </c>
      <c r="H104" s="21">
        <v>28</v>
      </c>
      <c r="I104" s="45">
        <v>1596.0500000000002</v>
      </c>
      <c r="J104" s="37">
        <v>36</v>
      </c>
      <c r="K104" s="21">
        <v>1233.71</v>
      </c>
      <c r="L104" s="21">
        <v>306.31</v>
      </c>
      <c r="M104" s="21">
        <v>30</v>
      </c>
      <c r="N104" s="59">
        <v>1570.02</v>
      </c>
      <c r="O104" s="68">
        <f t="shared" si="14"/>
        <v>1</v>
      </c>
      <c r="P104" s="18">
        <f t="shared" si="15"/>
        <v>-15.940000000000055</v>
      </c>
      <c r="Q104" s="18">
        <f t="shared" si="16"/>
        <v>-12.089999999999975</v>
      </c>
      <c r="R104" s="18">
        <f t="shared" si="17"/>
        <v>2</v>
      </c>
      <c r="S104" s="118">
        <f t="shared" si="13"/>
        <v>-26.0300000000002</v>
      </c>
      <c r="T104" s="90" t="s">
        <v>234</v>
      </c>
      <c r="U104" s="89" t="s">
        <v>235</v>
      </c>
    </row>
    <row r="105" spans="1:21" ht="20.149999999999999" customHeight="1" x14ac:dyDescent="0.35">
      <c r="A105" s="20" t="s">
        <v>236</v>
      </c>
      <c r="B105" s="20" t="s">
        <v>27</v>
      </c>
      <c r="C105" s="8" t="s">
        <v>237</v>
      </c>
      <c r="D105" s="73" t="s">
        <v>235</v>
      </c>
      <c r="E105" s="44">
        <v>15</v>
      </c>
      <c r="F105" s="21">
        <v>487.0800000000001</v>
      </c>
      <c r="G105" s="21">
        <v>60.56</v>
      </c>
      <c r="H105" s="21">
        <v>15</v>
      </c>
      <c r="I105" s="45">
        <v>562.6400000000001</v>
      </c>
      <c r="J105" s="37">
        <v>15</v>
      </c>
      <c r="K105" s="21">
        <v>468.03999999999996</v>
      </c>
      <c r="L105" s="21">
        <v>71.510000000000005</v>
      </c>
      <c r="M105" s="21">
        <v>1</v>
      </c>
      <c r="N105" s="59">
        <v>540.54999999999995</v>
      </c>
      <c r="O105" s="68">
        <f t="shared" si="14"/>
        <v>0</v>
      </c>
      <c r="P105" s="18">
        <f t="shared" si="15"/>
        <v>-19.040000000000134</v>
      </c>
      <c r="Q105" s="18">
        <f t="shared" si="16"/>
        <v>10.950000000000003</v>
      </c>
      <c r="R105" s="18">
        <f t="shared" si="17"/>
        <v>-14</v>
      </c>
      <c r="S105" s="118">
        <f t="shared" si="13"/>
        <v>-22.090000000000146</v>
      </c>
      <c r="T105" s="90" t="s">
        <v>237</v>
      </c>
      <c r="U105" s="89" t="s">
        <v>235</v>
      </c>
    </row>
    <row r="106" spans="1:21" ht="20.149999999999999" customHeight="1" x14ac:dyDescent="0.35">
      <c r="A106" s="20" t="s">
        <v>275</v>
      </c>
      <c r="B106" s="20" t="s">
        <v>49</v>
      </c>
      <c r="C106" s="8" t="s">
        <v>276</v>
      </c>
      <c r="D106" s="73" t="s">
        <v>235</v>
      </c>
      <c r="E106" s="44">
        <v>18</v>
      </c>
      <c r="F106" s="21">
        <v>694.88</v>
      </c>
      <c r="G106" s="21">
        <v>153.83000000000001</v>
      </c>
      <c r="H106" s="21">
        <v>19</v>
      </c>
      <c r="I106" s="45">
        <v>867.71</v>
      </c>
      <c r="J106" s="37">
        <v>20</v>
      </c>
      <c r="K106" s="21">
        <v>749.91</v>
      </c>
      <c r="L106" s="21">
        <v>178.25</v>
      </c>
      <c r="M106" s="21">
        <v>22</v>
      </c>
      <c r="N106" s="59">
        <v>950.16</v>
      </c>
      <c r="O106" s="68">
        <f t="shared" si="14"/>
        <v>2</v>
      </c>
      <c r="P106" s="18">
        <f t="shared" si="15"/>
        <v>55.029999999999973</v>
      </c>
      <c r="Q106" s="18">
        <f t="shared" si="16"/>
        <v>24.419999999999987</v>
      </c>
      <c r="R106" s="18">
        <f t="shared" si="17"/>
        <v>3</v>
      </c>
      <c r="S106" s="118">
        <f t="shared" si="13"/>
        <v>82.449999999999932</v>
      </c>
      <c r="T106" s="90" t="s">
        <v>276</v>
      </c>
      <c r="U106" s="89" t="s">
        <v>235</v>
      </c>
    </row>
    <row r="107" spans="1:21" ht="20.149999999999999" customHeight="1" x14ac:dyDescent="0.35">
      <c r="A107" s="20" t="s">
        <v>277</v>
      </c>
      <c r="B107" s="20" t="s">
        <v>27</v>
      </c>
      <c r="C107" s="8" t="s">
        <v>278</v>
      </c>
      <c r="D107" s="73" t="s">
        <v>235</v>
      </c>
      <c r="E107" s="44">
        <v>17</v>
      </c>
      <c r="F107" s="21">
        <v>678.45</v>
      </c>
      <c r="G107" s="21">
        <v>103.53</v>
      </c>
      <c r="H107" s="21">
        <v>5</v>
      </c>
      <c r="I107" s="45">
        <v>786.98</v>
      </c>
      <c r="J107" s="37">
        <v>17</v>
      </c>
      <c r="K107" s="21">
        <v>663.47</v>
      </c>
      <c r="L107" s="21">
        <v>101.25</v>
      </c>
      <c r="M107" s="21">
        <v>0</v>
      </c>
      <c r="N107" s="59">
        <v>764.72</v>
      </c>
      <c r="O107" s="68">
        <f t="shared" si="14"/>
        <v>0</v>
      </c>
      <c r="P107" s="18">
        <f t="shared" si="15"/>
        <v>-14.980000000000018</v>
      </c>
      <c r="Q107" s="18">
        <f t="shared" si="16"/>
        <v>-2.2800000000000011</v>
      </c>
      <c r="R107" s="18">
        <f t="shared" si="17"/>
        <v>-5</v>
      </c>
      <c r="S107" s="118">
        <f t="shared" si="13"/>
        <v>-22.259999999999991</v>
      </c>
      <c r="T107" s="90" t="s">
        <v>278</v>
      </c>
      <c r="U107" s="89" t="s">
        <v>235</v>
      </c>
    </row>
    <row r="108" spans="1:21" ht="20.149999999999999" customHeight="1" x14ac:dyDescent="0.35">
      <c r="A108" s="20" t="s">
        <v>291</v>
      </c>
      <c r="B108" s="20" t="s">
        <v>49</v>
      </c>
      <c r="C108" s="8" t="s">
        <v>292</v>
      </c>
      <c r="D108" s="73" t="s">
        <v>235</v>
      </c>
      <c r="E108" s="44">
        <v>30</v>
      </c>
      <c r="F108" s="21">
        <v>1055.48</v>
      </c>
      <c r="G108" s="21">
        <v>122.2</v>
      </c>
      <c r="H108" s="21">
        <v>19</v>
      </c>
      <c r="I108" s="45">
        <v>1196.68</v>
      </c>
      <c r="J108" s="37">
        <v>31</v>
      </c>
      <c r="K108" s="21">
        <v>1004.48</v>
      </c>
      <c r="L108" s="21">
        <v>140.25</v>
      </c>
      <c r="M108" s="21">
        <v>25</v>
      </c>
      <c r="N108" s="59">
        <v>1169.73</v>
      </c>
      <c r="O108" s="68">
        <f t="shared" si="14"/>
        <v>1</v>
      </c>
      <c r="P108" s="18">
        <f t="shared" si="15"/>
        <v>-51</v>
      </c>
      <c r="Q108" s="18">
        <f t="shared" si="16"/>
        <v>18.049999999999997</v>
      </c>
      <c r="R108" s="18">
        <f t="shared" si="17"/>
        <v>6</v>
      </c>
      <c r="S108" s="118">
        <f t="shared" si="13"/>
        <v>-26.950000000000045</v>
      </c>
      <c r="T108" s="90" t="s">
        <v>292</v>
      </c>
      <c r="U108" s="89" t="s">
        <v>235</v>
      </c>
    </row>
    <row r="109" spans="1:21" ht="20.149999999999999" customHeight="1" x14ac:dyDescent="0.35">
      <c r="A109" s="20" t="s">
        <v>293</v>
      </c>
      <c r="B109" s="20" t="s">
        <v>27</v>
      </c>
      <c r="C109" s="8" t="s">
        <v>294</v>
      </c>
      <c r="D109" s="73" t="s">
        <v>235</v>
      </c>
      <c r="E109" s="44">
        <v>13</v>
      </c>
      <c r="F109" s="21">
        <v>517.41000000000008</v>
      </c>
      <c r="G109" s="21">
        <v>74.03</v>
      </c>
      <c r="H109" s="21">
        <v>5</v>
      </c>
      <c r="I109" s="45">
        <v>596.44000000000005</v>
      </c>
      <c r="J109" s="37">
        <v>13</v>
      </c>
      <c r="K109" s="21">
        <v>495.04000000000008</v>
      </c>
      <c r="L109" s="21">
        <v>92.4</v>
      </c>
      <c r="M109" s="21">
        <v>0</v>
      </c>
      <c r="N109" s="59">
        <v>587.44000000000005</v>
      </c>
      <c r="O109" s="68">
        <f t="shared" si="14"/>
        <v>0</v>
      </c>
      <c r="P109" s="18">
        <f t="shared" si="15"/>
        <v>-22.370000000000005</v>
      </c>
      <c r="Q109" s="18">
        <f t="shared" si="16"/>
        <v>18.370000000000005</v>
      </c>
      <c r="R109" s="18">
        <f t="shared" si="17"/>
        <v>-5</v>
      </c>
      <c r="S109" s="118">
        <f t="shared" si="13"/>
        <v>-9</v>
      </c>
      <c r="T109" s="90" t="s">
        <v>294</v>
      </c>
      <c r="U109" s="89" t="s">
        <v>235</v>
      </c>
    </row>
    <row r="110" spans="1:21" ht="20.149999999999999" customHeight="1" x14ac:dyDescent="0.35">
      <c r="A110" s="20" t="s">
        <v>300</v>
      </c>
      <c r="B110" s="20" t="s">
        <v>49</v>
      </c>
      <c r="C110" s="8" t="s">
        <v>301</v>
      </c>
      <c r="D110" s="73" t="s">
        <v>235</v>
      </c>
      <c r="E110" s="44">
        <v>29</v>
      </c>
      <c r="F110" s="21">
        <v>1050.43</v>
      </c>
      <c r="G110" s="21">
        <v>132.85</v>
      </c>
      <c r="H110" s="21">
        <v>17</v>
      </c>
      <c r="I110" s="45">
        <v>1200.28</v>
      </c>
      <c r="J110" s="37">
        <v>31</v>
      </c>
      <c r="K110" s="21">
        <v>1080.8599999999999</v>
      </c>
      <c r="L110" s="21">
        <v>149.51</v>
      </c>
      <c r="M110" s="21">
        <v>25</v>
      </c>
      <c r="N110" s="59">
        <v>1255.3699999999999</v>
      </c>
      <c r="O110" s="68">
        <f t="shared" si="14"/>
        <v>2</v>
      </c>
      <c r="P110" s="18">
        <f t="shared" si="15"/>
        <v>30.429999999999836</v>
      </c>
      <c r="Q110" s="18">
        <f t="shared" si="16"/>
        <v>16.659999999999997</v>
      </c>
      <c r="R110" s="18">
        <f t="shared" si="17"/>
        <v>8</v>
      </c>
      <c r="S110" s="118">
        <f t="shared" si="13"/>
        <v>55.089999999999918</v>
      </c>
      <c r="T110" s="90" t="s">
        <v>301</v>
      </c>
      <c r="U110" s="89" t="s">
        <v>235</v>
      </c>
    </row>
    <row r="111" spans="1:21" ht="20.149999999999999" customHeight="1" x14ac:dyDescent="0.35">
      <c r="A111" s="20" t="s">
        <v>302</v>
      </c>
      <c r="B111" s="20" t="s">
        <v>27</v>
      </c>
      <c r="C111" s="8" t="s">
        <v>303</v>
      </c>
      <c r="D111" s="73" t="s">
        <v>235</v>
      </c>
      <c r="E111" s="44">
        <v>13</v>
      </c>
      <c r="F111" s="21">
        <v>470.77</v>
      </c>
      <c r="G111" s="21">
        <v>75.23</v>
      </c>
      <c r="H111" s="21">
        <v>17</v>
      </c>
      <c r="I111" s="45">
        <v>563</v>
      </c>
      <c r="J111" s="37">
        <v>13</v>
      </c>
      <c r="K111" s="21">
        <v>465.42000000000007</v>
      </c>
      <c r="L111" s="21">
        <v>84.14</v>
      </c>
      <c r="M111" s="21">
        <v>0</v>
      </c>
      <c r="N111" s="59">
        <v>549.56000000000006</v>
      </c>
      <c r="O111" s="68">
        <f t="shared" si="14"/>
        <v>0</v>
      </c>
      <c r="P111" s="18">
        <f t="shared" si="15"/>
        <v>-5.3499999999999091</v>
      </c>
      <c r="Q111" s="18">
        <f t="shared" si="16"/>
        <v>8.9099999999999966</v>
      </c>
      <c r="R111" s="18">
        <f t="shared" si="17"/>
        <v>-17</v>
      </c>
      <c r="S111" s="118">
        <f t="shared" si="13"/>
        <v>-13.439999999999941</v>
      </c>
      <c r="T111" s="90" t="s">
        <v>303</v>
      </c>
      <c r="U111" s="89" t="s">
        <v>235</v>
      </c>
    </row>
    <row r="112" spans="1:21" ht="20.149999999999999" customHeight="1" x14ac:dyDescent="0.35">
      <c r="A112" s="20" t="s">
        <v>381</v>
      </c>
      <c r="B112" s="20" t="s">
        <v>55</v>
      </c>
      <c r="C112" s="8" t="s">
        <v>382</v>
      </c>
      <c r="D112" s="73" t="s">
        <v>383</v>
      </c>
      <c r="E112" s="44">
        <v>13</v>
      </c>
      <c r="F112" s="21">
        <v>473.05999999999995</v>
      </c>
      <c r="G112" s="21">
        <v>67.02</v>
      </c>
      <c r="H112" s="21">
        <v>15</v>
      </c>
      <c r="I112" s="45">
        <v>555.07999999999993</v>
      </c>
      <c r="J112" s="37">
        <v>14</v>
      </c>
      <c r="K112" s="21">
        <v>484.96</v>
      </c>
      <c r="L112" s="21">
        <v>70.08</v>
      </c>
      <c r="M112" s="21">
        <v>11</v>
      </c>
      <c r="N112" s="59">
        <v>566.04</v>
      </c>
      <c r="O112" s="68">
        <f t="shared" si="14"/>
        <v>1</v>
      </c>
      <c r="P112" s="18">
        <f t="shared" si="15"/>
        <v>11.900000000000034</v>
      </c>
      <c r="Q112" s="18">
        <f t="shared" si="16"/>
        <v>3.0600000000000023</v>
      </c>
      <c r="R112" s="18">
        <f t="shared" si="17"/>
        <v>-4</v>
      </c>
      <c r="S112" s="118">
        <f t="shared" si="13"/>
        <v>10.960000000000036</v>
      </c>
      <c r="T112" s="90" t="s">
        <v>382</v>
      </c>
      <c r="U112" s="89" t="s">
        <v>383</v>
      </c>
    </row>
    <row r="113" spans="1:21" ht="20.149999999999999" customHeight="1" x14ac:dyDescent="0.35">
      <c r="A113" s="20" t="s">
        <v>384</v>
      </c>
      <c r="B113" s="20" t="s">
        <v>30</v>
      </c>
      <c r="C113" s="8" t="s">
        <v>385</v>
      </c>
      <c r="D113" s="73" t="s">
        <v>383</v>
      </c>
      <c r="E113" s="44">
        <v>32</v>
      </c>
      <c r="F113" s="21">
        <v>1129.48</v>
      </c>
      <c r="G113" s="21">
        <v>203.42</v>
      </c>
      <c r="H113" s="21">
        <v>26</v>
      </c>
      <c r="I113" s="45">
        <v>1358.9</v>
      </c>
      <c r="J113" s="37">
        <v>32</v>
      </c>
      <c r="K113" s="21">
        <v>1136.1399999999999</v>
      </c>
      <c r="L113" s="21">
        <v>187.93</v>
      </c>
      <c r="M113" s="21">
        <v>26</v>
      </c>
      <c r="N113" s="59">
        <v>1350.07</v>
      </c>
      <c r="O113" s="68">
        <f t="shared" si="14"/>
        <v>0</v>
      </c>
      <c r="P113" s="18">
        <f t="shared" si="15"/>
        <v>6.6599999999998545</v>
      </c>
      <c r="Q113" s="18">
        <f t="shared" si="16"/>
        <v>-15.489999999999981</v>
      </c>
      <c r="R113" s="18">
        <f t="shared" si="17"/>
        <v>0</v>
      </c>
      <c r="S113" s="118">
        <f t="shared" si="13"/>
        <v>-8.8300000000001546</v>
      </c>
      <c r="T113" s="90" t="s">
        <v>385</v>
      </c>
      <c r="U113" s="89" t="s">
        <v>383</v>
      </c>
    </row>
    <row r="114" spans="1:21" ht="20.149999999999999" customHeight="1" x14ac:dyDescent="0.35">
      <c r="A114" s="20" t="s">
        <v>284</v>
      </c>
      <c r="B114" s="20" t="s">
        <v>49</v>
      </c>
      <c r="C114" s="8" t="s">
        <v>285</v>
      </c>
      <c r="D114" s="73" t="s">
        <v>286</v>
      </c>
      <c r="E114" s="44">
        <v>38</v>
      </c>
      <c r="F114" s="21">
        <v>1351.99</v>
      </c>
      <c r="G114" s="21">
        <v>146.97999999999999</v>
      </c>
      <c r="H114" s="21">
        <v>21</v>
      </c>
      <c r="I114" s="45">
        <v>1519.97</v>
      </c>
      <c r="J114" s="37">
        <v>37</v>
      </c>
      <c r="K114" s="21">
        <v>1278.22</v>
      </c>
      <c r="L114" s="21">
        <v>151.96</v>
      </c>
      <c r="M114" s="21">
        <v>24</v>
      </c>
      <c r="N114" s="59">
        <v>1454.18</v>
      </c>
      <c r="O114" s="68">
        <f t="shared" si="14"/>
        <v>-1</v>
      </c>
      <c r="P114" s="18">
        <f t="shared" si="15"/>
        <v>-73.769999999999982</v>
      </c>
      <c r="Q114" s="18">
        <f t="shared" si="16"/>
        <v>4.9800000000000182</v>
      </c>
      <c r="R114" s="18">
        <f t="shared" si="17"/>
        <v>3</v>
      </c>
      <c r="S114" s="118">
        <f t="shared" si="13"/>
        <v>-65.789999999999964</v>
      </c>
      <c r="T114" s="90" t="s">
        <v>285</v>
      </c>
      <c r="U114" s="89" t="s">
        <v>286</v>
      </c>
    </row>
    <row r="115" spans="1:21" ht="20.149999999999999" customHeight="1" x14ac:dyDescent="0.35">
      <c r="A115" s="20" t="s">
        <v>287</v>
      </c>
      <c r="B115" s="20" t="s">
        <v>27</v>
      </c>
      <c r="C115" s="8" t="s">
        <v>288</v>
      </c>
      <c r="D115" s="73" t="s">
        <v>286</v>
      </c>
      <c r="E115" s="44">
        <v>15</v>
      </c>
      <c r="F115" s="21">
        <v>612.4</v>
      </c>
      <c r="G115" s="21">
        <v>50.98</v>
      </c>
      <c r="H115" s="21">
        <v>12</v>
      </c>
      <c r="I115" s="45">
        <v>675.38</v>
      </c>
      <c r="J115" s="37">
        <v>15</v>
      </c>
      <c r="K115" s="21">
        <v>625</v>
      </c>
      <c r="L115" s="21">
        <v>53.76</v>
      </c>
      <c r="M115" s="21">
        <v>0</v>
      </c>
      <c r="N115" s="59">
        <v>678.76</v>
      </c>
      <c r="O115" s="68">
        <f t="shared" si="14"/>
        <v>0</v>
      </c>
      <c r="P115" s="18">
        <f t="shared" si="15"/>
        <v>12.600000000000023</v>
      </c>
      <c r="Q115" s="18">
        <f t="shared" si="16"/>
        <v>2.7800000000000011</v>
      </c>
      <c r="R115" s="18">
        <f t="shared" si="17"/>
        <v>-12</v>
      </c>
      <c r="S115" s="118">
        <f t="shared" si="13"/>
        <v>3.3799999999999955</v>
      </c>
      <c r="T115" s="90" t="s">
        <v>288</v>
      </c>
      <c r="U115" s="89" t="s">
        <v>286</v>
      </c>
    </row>
    <row r="116" spans="1:21" ht="20.149999999999999" customHeight="1" x14ac:dyDescent="0.35">
      <c r="A116" s="20" t="s">
        <v>259</v>
      </c>
      <c r="B116" s="20" t="s">
        <v>55</v>
      </c>
      <c r="C116" s="8" t="s">
        <v>260</v>
      </c>
      <c r="D116" s="73" t="s">
        <v>261</v>
      </c>
      <c r="E116" s="44">
        <v>15</v>
      </c>
      <c r="F116" s="21">
        <v>567.20999999999992</v>
      </c>
      <c r="G116" s="21">
        <v>61.82</v>
      </c>
      <c r="H116" s="21">
        <v>6</v>
      </c>
      <c r="I116" s="45">
        <v>635.03</v>
      </c>
      <c r="J116" s="37">
        <v>15</v>
      </c>
      <c r="K116" s="21">
        <v>553.03</v>
      </c>
      <c r="L116" s="21">
        <v>80.13</v>
      </c>
      <c r="M116" s="21">
        <v>11</v>
      </c>
      <c r="N116" s="59">
        <v>644.16</v>
      </c>
      <c r="O116" s="68">
        <f t="shared" si="14"/>
        <v>0</v>
      </c>
      <c r="P116" s="18">
        <f t="shared" si="15"/>
        <v>-14.17999999999995</v>
      </c>
      <c r="Q116" s="18">
        <f t="shared" si="16"/>
        <v>18.309999999999995</v>
      </c>
      <c r="R116" s="18">
        <f t="shared" si="17"/>
        <v>5</v>
      </c>
      <c r="S116" s="118">
        <f t="shared" si="13"/>
        <v>9.1299999999999955</v>
      </c>
      <c r="T116" s="90" t="s">
        <v>260</v>
      </c>
      <c r="U116" s="89" t="s">
        <v>261</v>
      </c>
    </row>
    <row r="117" spans="1:21" ht="20.149999999999999" customHeight="1" x14ac:dyDescent="0.35">
      <c r="A117" s="20" t="s">
        <v>262</v>
      </c>
      <c r="B117" s="20" t="s">
        <v>263</v>
      </c>
      <c r="C117" s="8" t="s">
        <v>264</v>
      </c>
      <c r="D117" s="73" t="s">
        <v>261</v>
      </c>
      <c r="E117" s="44">
        <v>0</v>
      </c>
      <c r="F117" s="21">
        <v>161</v>
      </c>
      <c r="G117" s="21">
        <v>22</v>
      </c>
      <c r="H117" s="21">
        <v>0</v>
      </c>
      <c r="I117" s="45">
        <v>183</v>
      </c>
      <c r="J117" s="37">
        <v>0</v>
      </c>
      <c r="K117" s="21">
        <v>161</v>
      </c>
      <c r="L117" s="21">
        <v>22</v>
      </c>
      <c r="M117" s="21">
        <v>0</v>
      </c>
      <c r="N117" s="59">
        <v>183</v>
      </c>
      <c r="O117" s="68">
        <f t="shared" si="14"/>
        <v>0</v>
      </c>
      <c r="P117" s="18">
        <f t="shared" si="15"/>
        <v>0</v>
      </c>
      <c r="Q117" s="18">
        <f t="shared" si="16"/>
        <v>0</v>
      </c>
      <c r="R117" s="18">
        <f t="shared" si="17"/>
        <v>0</v>
      </c>
      <c r="S117" s="118">
        <f t="shared" si="13"/>
        <v>0</v>
      </c>
      <c r="T117" s="90" t="s">
        <v>264</v>
      </c>
      <c r="U117" s="89" t="s">
        <v>261</v>
      </c>
    </row>
    <row r="118" spans="1:21" ht="20.149999999999999" customHeight="1" x14ac:dyDescent="0.35">
      <c r="A118" s="20" t="s">
        <v>238</v>
      </c>
      <c r="B118" s="20" t="s">
        <v>34</v>
      </c>
      <c r="C118" s="8" t="s">
        <v>239</v>
      </c>
      <c r="D118" s="73" t="s">
        <v>240</v>
      </c>
      <c r="E118" s="44">
        <v>38</v>
      </c>
      <c r="F118" s="21">
        <v>1327.25</v>
      </c>
      <c r="G118" s="21">
        <v>139.9</v>
      </c>
      <c r="H118" s="21">
        <v>13</v>
      </c>
      <c r="I118" s="45">
        <v>1480.15</v>
      </c>
      <c r="J118" s="37">
        <v>38</v>
      </c>
      <c r="K118" s="21">
        <v>1305.08</v>
      </c>
      <c r="L118" s="21">
        <v>145.54</v>
      </c>
      <c r="M118" s="21">
        <v>18</v>
      </c>
      <c r="N118" s="59">
        <v>1468.62</v>
      </c>
      <c r="O118" s="68">
        <f t="shared" si="14"/>
        <v>0</v>
      </c>
      <c r="P118" s="18">
        <f t="shared" si="15"/>
        <v>-22.170000000000073</v>
      </c>
      <c r="Q118" s="18">
        <f t="shared" si="16"/>
        <v>5.6399999999999864</v>
      </c>
      <c r="R118" s="18">
        <f t="shared" si="17"/>
        <v>5</v>
      </c>
      <c r="S118" s="118">
        <f t="shared" si="13"/>
        <v>-11.5300000000002</v>
      </c>
      <c r="T118" s="90" t="s">
        <v>239</v>
      </c>
      <c r="U118" s="89" t="s">
        <v>240</v>
      </c>
    </row>
    <row r="119" spans="1:21" ht="20.149999999999999" customHeight="1" x14ac:dyDescent="0.35">
      <c r="A119" s="20" t="s">
        <v>305</v>
      </c>
      <c r="B119" s="20" t="s">
        <v>27</v>
      </c>
      <c r="C119" s="8" t="s">
        <v>306</v>
      </c>
      <c r="D119" s="73" t="s">
        <v>240</v>
      </c>
      <c r="E119" s="44">
        <v>17</v>
      </c>
      <c r="F119" s="21">
        <v>576.54999999999995</v>
      </c>
      <c r="G119" s="21">
        <v>86.45</v>
      </c>
      <c r="H119" s="21">
        <v>5</v>
      </c>
      <c r="I119" s="45">
        <v>668</v>
      </c>
      <c r="J119" s="37">
        <v>16</v>
      </c>
      <c r="K119" s="21">
        <v>570</v>
      </c>
      <c r="L119" s="21">
        <v>76.83</v>
      </c>
      <c r="M119" s="21">
        <v>1</v>
      </c>
      <c r="N119" s="59">
        <v>647.83000000000004</v>
      </c>
      <c r="O119" s="68">
        <f t="shared" ref="O119:O150" si="18">J119-E119</f>
        <v>-1</v>
      </c>
      <c r="P119" s="18">
        <f t="shared" ref="P119:P150" si="19">K119-F119</f>
        <v>-6.5499999999999545</v>
      </c>
      <c r="Q119" s="18">
        <f t="shared" ref="Q119:Q150" si="20">L119-G119</f>
        <v>-9.6200000000000045</v>
      </c>
      <c r="R119" s="18">
        <f t="shared" ref="R119:R150" si="21">M119-H119</f>
        <v>-4</v>
      </c>
      <c r="S119" s="118">
        <f t="shared" si="13"/>
        <v>-20.169999999999959</v>
      </c>
      <c r="T119" s="90" t="s">
        <v>306</v>
      </c>
      <c r="U119" s="89" t="s">
        <v>240</v>
      </c>
    </row>
    <row r="120" spans="1:21" ht="20.149999999999999" customHeight="1" x14ac:dyDescent="0.35">
      <c r="A120" s="20" t="s">
        <v>304</v>
      </c>
      <c r="B120" s="20" t="s">
        <v>23</v>
      </c>
      <c r="C120" s="8" t="s">
        <v>307</v>
      </c>
      <c r="D120" s="73" t="s">
        <v>240</v>
      </c>
      <c r="E120" s="44">
        <v>12</v>
      </c>
      <c r="F120" s="21">
        <v>462</v>
      </c>
      <c r="G120" s="21">
        <v>75.75</v>
      </c>
      <c r="H120" s="21">
        <v>4</v>
      </c>
      <c r="I120" s="45">
        <v>541.75</v>
      </c>
      <c r="J120" s="37">
        <v>12</v>
      </c>
      <c r="K120" s="21">
        <v>444.5200000000001</v>
      </c>
      <c r="L120" s="21">
        <v>73.900000000000006</v>
      </c>
      <c r="M120" s="21">
        <v>14</v>
      </c>
      <c r="N120" s="59">
        <v>532.42000000000007</v>
      </c>
      <c r="O120" s="68">
        <f t="shared" si="18"/>
        <v>0</v>
      </c>
      <c r="P120" s="18">
        <f t="shared" si="19"/>
        <v>-17.479999999999905</v>
      </c>
      <c r="Q120" s="18">
        <f t="shared" si="20"/>
        <v>-1.8499999999999943</v>
      </c>
      <c r="R120" s="18">
        <f t="shared" si="21"/>
        <v>10</v>
      </c>
      <c r="S120" s="118">
        <f t="shared" si="13"/>
        <v>-9.3299999999999272</v>
      </c>
      <c r="T120" s="90" t="s">
        <v>307</v>
      </c>
      <c r="U120" s="89" t="s">
        <v>240</v>
      </c>
    </row>
    <row r="121" spans="1:21" ht="20.149999999999999" customHeight="1" x14ac:dyDescent="0.35">
      <c r="A121" s="20" t="s">
        <v>295</v>
      </c>
      <c r="B121" s="20" t="s">
        <v>49</v>
      </c>
      <c r="C121" s="8" t="s">
        <v>296</v>
      </c>
      <c r="D121" s="73" t="s">
        <v>297</v>
      </c>
      <c r="E121" s="44">
        <v>39</v>
      </c>
      <c r="F121" s="21">
        <v>1500.22</v>
      </c>
      <c r="G121" s="21">
        <v>168.05</v>
      </c>
      <c r="H121" s="21">
        <v>15</v>
      </c>
      <c r="I121" s="45">
        <v>1683.27</v>
      </c>
      <c r="J121" s="37">
        <v>43</v>
      </c>
      <c r="K121" s="21">
        <v>1585.25</v>
      </c>
      <c r="L121" s="21">
        <v>199.76</v>
      </c>
      <c r="M121" s="21">
        <v>36</v>
      </c>
      <c r="N121" s="59">
        <v>1821.01</v>
      </c>
      <c r="O121" s="68">
        <f t="shared" si="18"/>
        <v>4</v>
      </c>
      <c r="P121" s="18">
        <f t="shared" si="19"/>
        <v>85.029999999999973</v>
      </c>
      <c r="Q121" s="18">
        <f t="shared" si="20"/>
        <v>31.70999999999998</v>
      </c>
      <c r="R121" s="18">
        <f t="shared" si="21"/>
        <v>21</v>
      </c>
      <c r="S121" s="118">
        <f t="shared" si="13"/>
        <v>137.74</v>
      </c>
      <c r="T121" s="90" t="s">
        <v>296</v>
      </c>
      <c r="U121" s="89" t="s">
        <v>297</v>
      </c>
    </row>
    <row r="122" spans="1:21" ht="20.149999999999999" customHeight="1" x14ac:dyDescent="0.35">
      <c r="A122" s="20" t="s">
        <v>298</v>
      </c>
      <c r="B122" s="20" t="s">
        <v>27</v>
      </c>
      <c r="C122" s="8" t="s">
        <v>299</v>
      </c>
      <c r="D122" s="73" t="s">
        <v>297</v>
      </c>
      <c r="E122" s="44">
        <v>19</v>
      </c>
      <c r="F122" s="21">
        <v>759.63</v>
      </c>
      <c r="G122" s="21">
        <v>84.02</v>
      </c>
      <c r="H122" s="21">
        <v>18</v>
      </c>
      <c r="I122" s="45">
        <v>861.65</v>
      </c>
      <c r="J122" s="37">
        <v>19</v>
      </c>
      <c r="K122" s="21">
        <v>750.19</v>
      </c>
      <c r="L122" s="21">
        <v>104.14</v>
      </c>
      <c r="M122" s="21">
        <v>0</v>
      </c>
      <c r="N122" s="59">
        <v>854.33</v>
      </c>
      <c r="O122" s="68">
        <f t="shared" si="18"/>
        <v>0</v>
      </c>
      <c r="P122" s="18">
        <f t="shared" si="19"/>
        <v>-9.4399999999999409</v>
      </c>
      <c r="Q122" s="18">
        <f t="shared" si="20"/>
        <v>20.120000000000005</v>
      </c>
      <c r="R122" s="18">
        <f t="shared" si="21"/>
        <v>-18</v>
      </c>
      <c r="S122" s="118">
        <f t="shared" si="13"/>
        <v>-7.3199999999999363</v>
      </c>
      <c r="T122" s="90" t="s">
        <v>299</v>
      </c>
      <c r="U122" s="89" t="s">
        <v>297</v>
      </c>
    </row>
    <row r="123" spans="1:21" ht="20.149999999999999" customHeight="1" x14ac:dyDescent="0.35">
      <c r="A123" s="20" t="s">
        <v>313</v>
      </c>
      <c r="B123" s="20" t="s">
        <v>27</v>
      </c>
      <c r="C123" s="8" t="s">
        <v>314</v>
      </c>
      <c r="D123" s="73" t="s">
        <v>297</v>
      </c>
      <c r="E123" s="44">
        <v>16</v>
      </c>
      <c r="F123" s="21">
        <v>542.91859999999997</v>
      </c>
      <c r="G123" s="21">
        <v>52.77</v>
      </c>
      <c r="H123" s="21">
        <v>23</v>
      </c>
      <c r="I123" s="45">
        <v>618.68859999999995</v>
      </c>
      <c r="J123" s="37">
        <v>16</v>
      </c>
      <c r="K123" s="21">
        <v>552.38000000000011</v>
      </c>
      <c r="L123" s="21">
        <v>55.69</v>
      </c>
      <c r="M123" s="21">
        <v>10</v>
      </c>
      <c r="N123" s="59">
        <v>618.07000000000016</v>
      </c>
      <c r="O123" s="68">
        <f t="shared" si="18"/>
        <v>0</v>
      </c>
      <c r="P123" s="18">
        <f t="shared" si="19"/>
        <v>9.4614000000001397</v>
      </c>
      <c r="Q123" s="18">
        <f t="shared" si="20"/>
        <v>2.9199999999999946</v>
      </c>
      <c r="R123" s="18">
        <f t="shared" si="21"/>
        <v>-13</v>
      </c>
      <c r="S123" s="118">
        <f t="shared" si="13"/>
        <v>-0.61859999999978754</v>
      </c>
      <c r="T123" s="90" t="s">
        <v>314</v>
      </c>
      <c r="U123" s="89" t="s">
        <v>297</v>
      </c>
    </row>
    <row r="124" spans="1:21" ht="20.149999999999999" customHeight="1" x14ac:dyDescent="0.35">
      <c r="A124" s="20" t="s">
        <v>333</v>
      </c>
      <c r="B124" s="20" t="s">
        <v>49</v>
      </c>
      <c r="C124" s="8" t="s">
        <v>334</v>
      </c>
      <c r="D124" s="73" t="s">
        <v>335</v>
      </c>
      <c r="E124" s="44">
        <v>35</v>
      </c>
      <c r="F124" s="21">
        <v>1195.74</v>
      </c>
      <c r="G124" s="21">
        <v>225.49</v>
      </c>
      <c r="H124" s="21">
        <v>29</v>
      </c>
      <c r="I124" s="45">
        <v>1450.23</v>
      </c>
      <c r="J124" s="37">
        <v>37</v>
      </c>
      <c r="K124" s="21">
        <v>1235.69</v>
      </c>
      <c r="L124" s="21">
        <v>252.69</v>
      </c>
      <c r="M124" s="21">
        <v>22</v>
      </c>
      <c r="N124" s="59">
        <v>1510.38</v>
      </c>
      <c r="O124" s="68">
        <f t="shared" si="18"/>
        <v>2</v>
      </c>
      <c r="P124" s="18">
        <f t="shared" si="19"/>
        <v>39.950000000000045</v>
      </c>
      <c r="Q124" s="18">
        <f t="shared" si="20"/>
        <v>27.199999999999989</v>
      </c>
      <c r="R124" s="18">
        <f t="shared" si="21"/>
        <v>-7</v>
      </c>
      <c r="S124" s="118">
        <f t="shared" si="13"/>
        <v>60.150000000000091</v>
      </c>
      <c r="T124" s="90" t="s">
        <v>334</v>
      </c>
      <c r="U124" s="89" t="s">
        <v>335</v>
      </c>
    </row>
    <row r="125" spans="1:21" ht="20.149999999999999" customHeight="1" x14ac:dyDescent="0.35">
      <c r="A125" s="20" t="s">
        <v>371</v>
      </c>
      <c r="B125" s="20" t="s">
        <v>49</v>
      </c>
      <c r="C125" s="8" t="s">
        <v>372</v>
      </c>
      <c r="D125" s="73" t="s">
        <v>373</v>
      </c>
      <c r="E125" s="44">
        <v>49</v>
      </c>
      <c r="F125" s="21">
        <v>1729.22</v>
      </c>
      <c r="G125" s="21">
        <v>252.96</v>
      </c>
      <c r="H125" s="21">
        <v>17</v>
      </c>
      <c r="I125" s="45">
        <v>1999.18</v>
      </c>
      <c r="J125" s="37">
        <v>49</v>
      </c>
      <c r="K125" s="21">
        <v>1751.3899999999999</v>
      </c>
      <c r="L125" s="21">
        <v>252.27</v>
      </c>
      <c r="M125" s="21">
        <v>21</v>
      </c>
      <c r="N125" s="59">
        <v>2024.6599999999999</v>
      </c>
      <c r="O125" s="68">
        <f t="shared" si="18"/>
        <v>0</v>
      </c>
      <c r="P125" s="18">
        <f t="shared" si="19"/>
        <v>22.169999999999845</v>
      </c>
      <c r="Q125" s="18">
        <f t="shared" si="20"/>
        <v>-0.68999999999999773</v>
      </c>
      <c r="R125" s="18">
        <f t="shared" si="21"/>
        <v>4</v>
      </c>
      <c r="S125" s="118">
        <f t="shared" si="13"/>
        <v>25.479999999999791</v>
      </c>
      <c r="T125" s="90" t="s">
        <v>372</v>
      </c>
      <c r="U125" s="89" t="s">
        <v>373</v>
      </c>
    </row>
    <row r="126" spans="1:21" ht="20.149999999999999" customHeight="1" x14ac:dyDescent="0.35">
      <c r="A126" s="20" t="s">
        <v>374</v>
      </c>
      <c r="B126" s="20" t="s">
        <v>27</v>
      </c>
      <c r="C126" s="8" t="s">
        <v>375</v>
      </c>
      <c r="D126" s="73" t="s">
        <v>373</v>
      </c>
      <c r="E126" s="44">
        <v>9</v>
      </c>
      <c r="F126" s="21">
        <v>384.22</v>
      </c>
      <c r="G126" s="21">
        <v>32.78</v>
      </c>
      <c r="H126" s="21">
        <v>0</v>
      </c>
      <c r="I126" s="45">
        <v>417</v>
      </c>
      <c r="J126" s="37">
        <v>9</v>
      </c>
      <c r="K126" s="21">
        <v>387.83</v>
      </c>
      <c r="L126" s="21">
        <v>42.04</v>
      </c>
      <c r="M126" s="21">
        <v>0</v>
      </c>
      <c r="N126" s="59">
        <v>429.87</v>
      </c>
      <c r="O126" s="68">
        <f t="shared" si="18"/>
        <v>0</v>
      </c>
      <c r="P126" s="18">
        <f t="shared" si="19"/>
        <v>3.6099999999999568</v>
      </c>
      <c r="Q126" s="18">
        <f t="shared" si="20"/>
        <v>9.259999999999998</v>
      </c>
      <c r="R126" s="18">
        <f t="shared" si="21"/>
        <v>0</v>
      </c>
      <c r="S126" s="118">
        <f t="shared" si="13"/>
        <v>12.870000000000005</v>
      </c>
      <c r="T126" s="90" t="s">
        <v>375</v>
      </c>
      <c r="U126" s="89" t="s">
        <v>373</v>
      </c>
    </row>
    <row r="127" spans="1:21" ht="20.149999999999999" customHeight="1" x14ac:dyDescent="0.35">
      <c r="A127" s="20" t="s">
        <v>241</v>
      </c>
      <c r="B127" s="20" t="s">
        <v>30</v>
      </c>
      <c r="C127" s="8" t="s">
        <v>242</v>
      </c>
      <c r="D127" s="73" t="s">
        <v>243</v>
      </c>
      <c r="E127" s="44">
        <v>42</v>
      </c>
      <c r="F127" s="21">
        <v>1477.14</v>
      </c>
      <c r="G127" s="21">
        <v>233.32</v>
      </c>
      <c r="H127" s="21">
        <v>11</v>
      </c>
      <c r="I127" s="45">
        <v>1721.46</v>
      </c>
      <c r="J127" s="37">
        <v>43</v>
      </c>
      <c r="K127" s="21">
        <v>1473.92</v>
      </c>
      <c r="L127" s="21">
        <v>233.09</v>
      </c>
      <c r="M127" s="21">
        <v>17</v>
      </c>
      <c r="N127" s="59">
        <v>1724.01</v>
      </c>
      <c r="O127" s="68">
        <f t="shared" si="18"/>
        <v>1</v>
      </c>
      <c r="P127" s="18">
        <f t="shared" si="19"/>
        <v>-3.2200000000000273</v>
      </c>
      <c r="Q127" s="18">
        <f t="shared" si="20"/>
        <v>-0.22999999999998977</v>
      </c>
      <c r="R127" s="18">
        <f t="shared" si="21"/>
        <v>6</v>
      </c>
      <c r="S127" s="118">
        <f t="shared" si="13"/>
        <v>2.5499999999999545</v>
      </c>
      <c r="T127" s="90" t="s">
        <v>242</v>
      </c>
      <c r="U127" s="89" t="s">
        <v>243</v>
      </c>
    </row>
    <row r="128" spans="1:21" ht="20.149999999999999" customHeight="1" x14ac:dyDescent="0.35">
      <c r="A128" s="20" t="s">
        <v>289</v>
      </c>
      <c r="B128" s="20" t="s">
        <v>55</v>
      </c>
      <c r="C128" s="8" t="s">
        <v>290</v>
      </c>
      <c r="D128" s="73" t="s">
        <v>243</v>
      </c>
      <c r="E128" s="44">
        <v>26</v>
      </c>
      <c r="F128" s="21">
        <v>1059.54</v>
      </c>
      <c r="G128" s="21">
        <v>137.41999999999999</v>
      </c>
      <c r="H128" s="21">
        <v>8</v>
      </c>
      <c r="I128" s="45">
        <v>1204.96</v>
      </c>
      <c r="J128" s="37">
        <v>26</v>
      </c>
      <c r="K128" s="21">
        <v>1018.0499999999998</v>
      </c>
      <c r="L128" s="21">
        <v>142.6</v>
      </c>
      <c r="M128" s="21">
        <v>13</v>
      </c>
      <c r="N128" s="59">
        <v>1173.6499999999999</v>
      </c>
      <c r="O128" s="68">
        <f t="shared" si="18"/>
        <v>0</v>
      </c>
      <c r="P128" s="18">
        <f t="shared" si="19"/>
        <v>-41.490000000000123</v>
      </c>
      <c r="Q128" s="18">
        <f t="shared" si="20"/>
        <v>5.1800000000000068</v>
      </c>
      <c r="R128" s="18">
        <f t="shared" si="21"/>
        <v>5</v>
      </c>
      <c r="S128" s="118">
        <f t="shared" si="13"/>
        <v>-31.310000000000173</v>
      </c>
      <c r="T128" s="90" t="s">
        <v>290</v>
      </c>
      <c r="U128" s="89" t="s">
        <v>243</v>
      </c>
    </row>
    <row r="129" spans="1:21" ht="20.149999999999999" customHeight="1" x14ac:dyDescent="0.35">
      <c r="A129" s="20" t="s">
        <v>327</v>
      </c>
      <c r="B129" s="20" t="s">
        <v>34</v>
      </c>
      <c r="C129" s="8" t="s">
        <v>276</v>
      </c>
      <c r="D129" s="73" t="s">
        <v>328</v>
      </c>
      <c r="E129" s="44">
        <v>26</v>
      </c>
      <c r="F129" s="21">
        <v>912.49999999999989</v>
      </c>
      <c r="G129" s="21">
        <v>128.41</v>
      </c>
      <c r="H129" s="21">
        <v>12</v>
      </c>
      <c r="I129" s="45">
        <v>1052.9099999999999</v>
      </c>
      <c r="J129" s="37">
        <v>26</v>
      </c>
      <c r="K129" s="21">
        <v>917.84999999999991</v>
      </c>
      <c r="L129" s="21">
        <v>123.56</v>
      </c>
      <c r="M129" s="21">
        <v>12</v>
      </c>
      <c r="N129" s="59">
        <v>1053.4099999999999</v>
      </c>
      <c r="O129" s="68">
        <f t="shared" si="18"/>
        <v>0</v>
      </c>
      <c r="P129" s="18">
        <f t="shared" si="19"/>
        <v>5.3500000000000227</v>
      </c>
      <c r="Q129" s="18">
        <f t="shared" si="20"/>
        <v>-4.8499999999999943</v>
      </c>
      <c r="R129" s="18">
        <f t="shared" si="21"/>
        <v>0</v>
      </c>
      <c r="S129" s="118">
        <f t="shared" si="13"/>
        <v>0.5</v>
      </c>
      <c r="T129" s="90" t="s">
        <v>276</v>
      </c>
      <c r="U129" s="89" t="s">
        <v>328</v>
      </c>
    </row>
    <row r="130" spans="1:21" ht="20.149999999999999" customHeight="1" x14ac:dyDescent="0.35">
      <c r="A130" s="20" t="s">
        <v>329</v>
      </c>
      <c r="B130" s="20" t="s">
        <v>23</v>
      </c>
      <c r="C130" s="8" t="s">
        <v>330</v>
      </c>
      <c r="D130" s="73" t="s">
        <v>328</v>
      </c>
      <c r="E130" s="44">
        <v>22</v>
      </c>
      <c r="F130" s="21">
        <v>992.3900000000001</v>
      </c>
      <c r="G130" s="21">
        <v>240.31</v>
      </c>
      <c r="H130" s="21">
        <v>22</v>
      </c>
      <c r="I130" s="45">
        <v>1254.7</v>
      </c>
      <c r="J130" s="37">
        <v>22</v>
      </c>
      <c r="K130" s="21">
        <v>993.25</v>
      </c>
      <c r="L130" s="21">
        <v>224.18</v>
      </c>
      <c r="M130" s="21">
        <v>28</v>
      </c>
      <c r="N130" s="59">
        <v>1245.43</v>
      </c>
      <c r="O130" s="68">
        <f t="shared" si="18"/>
        <v>0</v>
      </c>
      <c r="P130" s="18">
        <f t="shared" si="19"/>
        <v>0.85999999999989996</v>
      </c>
      <c r="Q130" s="18">
        <f t="shared" si="20"/>
        <v>-16.129999999999995</v>
      </c>
      <c r="R130" s="18">
        <f t="shared" si="21"/>
        <v>6</v>
      </c>
      <c r="S130" s="118">
        <f t="shared" si="13"/>
        <v>-9.2699999999999818</v>
      </c>
      <c r="T130" s="90" t="s">
        <v>330</v>
      </c>
      <c r="U130" s="89" t="s">
        <v>328</v>
      </c>
    </row>
    <row r="131" spans="1:21" ht="20.149999999999999" customHeight="1" x14ac:dyDescent="0.35">
      <c r="A131" s="20" t="s">
        <v>331</v>
      </c>
      <c r="B131" s="20" t="s">
        <v>27</v>
      </c>
      <c r="C131" s="8" t="s">
        <v>332</v>
      </c>
      <c r="D131" s="73" t="s">
        <v>328</v>
      </c>
      <c r="E131" s="44">
        <v>15</v>
      </c>
      <c r="F131" s="21">
        <v>648.20000000000005</v>
      </c>
      <c r="G131" s="21">
        <v>52.78</v>
      </c>
      <c r="H131" s="21">
        <v>5</v>
      </c>
      <c r="I131" s="45">
        <v>705.98</v>
      </c>
      <c r="J131" s="37">
        <v>15</v>
      </c>
      <c r="K131" s="21">
        <v>634.31000000000006</v>
      </c>
      <c r="L131" s="21">
        <v>59.61</v>
      </c>
      <c r="M131" s="21">
        <v>0</v>
      </c>
      <c r="N131" s="59">
        <v>693.92000000000007</v>
      </c>
      <c r="O131" s="68">
        <f t="shared" si="18"/>
        <v>0</v>
      </c>
      <c r="P131" s="18">
        <f t="shared" si="19"/>
        <v>-13.889999999999986</v>
      </c>
      <c r="Q131" s="18">
        <f t="shared" si="20"/>
        <v>6.8299999999999983</v>
      </c>
      <c r="R131" s="18">
        <f t="shared" si="21"/>
        <v>-5</v>
      </c>
      <c r="S131" s="118">
        <f t="shared" si="13"/>
        <v>-12.059999999999945</v>
      </c>
      <c r="T131" s="90" t="s">
        <v>332</v>
      </c>
      <c r="U131" s="89" t="s">
        <v>328</v>
      </c>
    </row>
    <row r="132" spans="1:21" ht="20.149999999999999" customHeight="1" x14ac:dyDescent="0.35">
      <c r="A132" s="20" t="s">
        <v>350</v>
      </c>
      <c r="B132" s="20" t="s">
        <v>81</v>
      </c>
      <c r="C132" s="8" t="s">
        <v>351</v>
      </c>
      <c r="D132" s="73" t="s">
        <v>328</v>
      </c>
      <c r="E132" s="44">
        <v>23</v>
      </c>
      <c r="F132" s="21">
        <v>792.08999999999992</v>
      </c>
      <c r="G132" s="21">
        <v>129.93</v>
      </c>
      <c r="H132" s="21">
        <v>7</v>
      </c>
      <c r="I132" s="45">
        <v>929.02</v>
      </c>
      <c r="J132" s="37">
        <v>23</v>
      </c>
      <c r="K132" s="21">
        <v>767.51</v>
      </c>
      <c r="L132" s="21">
        <v>136.91999999999999</v>
      </c>
      <c r="M132" s="21">
        <v>17</v>
      </c>
      <c r="N132" s="59">
        <v>921.43</v>
      </c>
      <c r="O132" s="68">
        <f t="shared" si="18"/>
        <v>0</v>
      </c>
      <c r="P132" s="18">
        <f t="shared" si="19"/>
        <v>-24.579999999999927</v>
      </c>
      <c r="Q132" s="18">
        <f t="shared" si="20"/>
        <v>6.9899999999999807</v>
      </c>
      <c r="R132" s="18">
        <f t="shared" si="21"/>
        <v>10</v>
      </c>
      <c r="S132" s="118">
        <f t="shared" si="13"/>
        <v>-7.5900000000000318</v>
      </c>
      <c r="T132" s="90" t="s">
        <v>351</v>
      </c>
      <c r="U132" s="89" t="s">
        <v>328</v>
      </c>
    </row>
    <row r="133" spans="1:21" ht="20.149999999999999" customHeight="1" x14ac:dyDescent="0.35">
      <c r="A133" s="20" t="s">
        <v>352</v>
      </c>
      <c r="B133" s="20" t="s">
        <v>59</v>
      </c>
      <c r="C133" s="8" t="s">
        <v>353</v>
      </c>
      <c r="D133" s="73" t="s">
        <v>328</v>
      </c>
      <c r="E133" s="44">
        <v>8</v>
      </c>
      <c r="F133" s="21">
        <v>259.29000000000002</v>
      </c>
      <c r="G133" s="21">
        <v>88.21</v>
      </c>
      <c r="H133" s="21">
        <v>4</v>
      </c>
      <c r="I133" s="45">
        <v>351.5</v>
      </c>
      <c r="J133" s="37">
        <v>8</v>
      </c>
      <c r="K133" s="21">
        <v>291.68</v>
      </c>
      <c r="L133" s="21">
        <v>87.32</v>
      </c>
      <c r="M133" s="21">
        <v>0</v>
      </c>
      <c r="N133" s="59">
        <v>379</v>
      </c>
      <c r="O133" s="68">
        <f t="shared" si="18"/>
        <v>0</v>
      </c>
      <c r="P133" s="18">
        <f t="shared" si="19"/>
        <v>32.389999999999986</v>
      </c>
      <c r="Q133" s="18">
        <f t="shared" si="20"/>
        <v>-0.89000000000000057</v>
      </c>
      <c r="R133" s="18">
        <f t="shared" si="21"/>
        <v>-4</v>
      </c>
      <c r="S133" s="118">
        <f t="shared" si="13"/>
        <v>27.5</v>
      </c>
      <c r="T133" s="90" t="s">
        <v>353</v>
      </c>
      <c r="U133" s="89" t="s">
        <v>328</v>
      </c>
    </row>
    <row r="134" spans="1:21" ht="20.149999999999999" customHeight="1" x14ac:dyDescent="0.35">
      <c r="A134" s="20" t="s">
        <v>365</v>
      </c>
      <c r="B134" s="20" t="s">
        <v>218</v>
      </c>
      <c r="C134" s="8" t="s">
        <v>366</v>
      </c>
      <c r="D134" s="73" t="s">
        <v>328</v>
      </c>
      <c r="E134" s="44">
        <v>12</v>
      </c>
      <c r="F134" s="21">
        <v>390.23</v>
      </c>
      <c r="G134" s="21">
        <v>60.77</v>
      </c>
      <c r="H134" s="21">
        <v>1</v>
      </c>
      <c r="I134" s="45">
        <v>452</v>
      </c>
      <c r="J134" s="37">
        <v>11</v>
      </c>
      <c r="K134" s="21">
        <v>367.72</v>
      </c>
      <c r="L134" s="21">
        <v>57.28</v>
      </c>
      <c r="M134" s="21">
        <v>6</v>
      </c>
      <c r="N134" s="59">
        <v>431</v>
      </c>
      <c r="O134" s="68">
        <f t="shared" si="18"/>
        <v>-1</v>
      </c>
      <c r="P134" s="18">
        <f t="shared" si="19"/>
        <v>-22.509999999999991</v>
      </c>
      <c r="Q134" s="18">
        <f t="shared" si="20"/>
        <v>-3.490000000000002</v>
      </c>
      <c r="R134" s="18">
        <f t="shared" si="21"/>
        <v>5</v>
      </c>
      <c r="S134" s="118">
        <f t="shared" ref="S134:S197" si="22">N134-I134</f>
        <v>-21</v>
      </c>
      <c r="T134" s="90" t="s">
        <v>366</v>
      </c>
      <c r="U134" s="89" t="s">
        <v>328</v>
      </c>
    </row>
    <row r="135" spans="1:21" ht="20.149999999999999" customHeight="1" x14ac:dyDescent="0.35">
      <c r="A135" s="20" t="s">
        <v>354</v>
      </c>
      <c r="B135" s="20" t="s">
        <v>81</v>
      </c>
      <c r="C135" s="8" t="s">
        <v>355</v>
      </c>
      <c r="D135" s="73" t="s">
        <v>356</v>
      </c>
      <c r="E135" s="44">
        <v>27</v>
      </c>
      <c r="F135" s="21">
        <v>947.39999999999986</v>
      </c>
      <c r="G135" s="21">
        <v>111.74</v>
      </c>
      <c r="H135" s="21">
        <v>20</v>
      </c>
      <c r="I135" s="45">
        <v>1079.1399999999999</v>
      </c>
      <c r="J135" s="37">
        <v>27</v>
      </c>
      <c r="K135" s="21">
        <v>1035.43</v>
      </c>
      <c r="L135" s="21">
        <v>128.19999999999999</v>
      </c>
      <c r="M135" s="21">
        <v>19</v>
      </c>
      <c r="N135" s="59">
        <v>1182.6300000000001</v>
      </c>
      <c r="O135" s="68">
        <f t="shared" si="18"/>
        <v>0</v>
      </c>
      <c r="P135" s="18">
        <f t="shared" si="19"/>
        <v>88.0300000000002</v>
      </c>
      <c r="Q135" s="18">
        <f t="shared" si="20"/>
        <v>16.459999999999994</v>
      </c>
      <c r="R135" s="18">
        <f t="shared" si="21"/>
        <v>-1</v>
      </c>
      <c r="S135" s="118">
        <f t="shared" si="22"/>
        <v>103.49000000000024</v>
      </c>
      <c r="T135" s="90" t="s">
        <v>355</v>
      </c>
      <c r="U135" s="89" t="s">
        <v>356</v>
      </c>
    </row>
    <row r="136" spans="1:21" ht="20.149999999999999" customHeight="1" x14ac:dyDescent="0.35">
      <c r="A136" s="20" t="s">
        <v>357</v>
      </c>
      <c r="B136" s="20" t="s">
        <v>59</v>
      </c>
      <c r="C136" s="8" t="s">
        <v>358</v>
      </c>
      <c r="D136" s="73" t="s">
        <v>356</v>
      </c>
      <c r="E136" s="44">
        <v>3</v>
      </c>
      <c r="F136" s="21">
        <v>99.460000000000008</v>
      </c>
      <c r="G136" s="21">
        <v>22.54</v>
      </c>
      <c r="H136" s="21">
        <v>2</v>
      </c>
      <c r="I136" s="45">
        <v>124</v>
      </c>
      <c r="J136" s="37">
        <v>4</v>
      </c>
      <c r="K136" s="21">
        <v>95.65</v>
      </c>
      <c r="L136" s="21">
        <v>24.35</v>
      </c>
      <c r="M136" s="21">
        <v>0</v>
      </c>
      <c r="N136" s="59">
        <v>120</v>
      </c>
      <c r="O136" s="68">
        <f t="shared" si="18"/>
        <v>1</v>
      </c>
      <c r="P136" s="18">
        <f t="shared" si="19"/>
        <v>-3.8100000000000023</v>
      </c>
      <c r="Q136" s="18">
        <f t="shared" si="20"/>
        <v>1.8100000000000023</v>
      </c>
      <c r="R136" s="18">
        <f t="shared" si="21"/>
        <v>-2</v>
      </c>
      <c r="S136" s="118">
        <f t="shared" si="22"/>
        <v>-4</v>
      </c>
      <c r="T136" s="90" t="s">
        <v>358</v>
      </c>
      <c r="U136" s="89" t="s">
        <v>356</v>
      </c>
    </row>
    <row r="137" spans="1:21" ht="20.149999999999999" customHeight="1" x14ac:dyDescent="0.35">
      <c r="A137" s="20" t="s">
        <v>336</v>
      </c>
      <c r="B137" s="20" t="s">
        <v>30</v>
      </c>
      <c r="C137" s="8" t="s">
        <v>337</v>
      </c>
      <c r="D137" s="73" t="s">
        <v>338</v>
      </c>
      <c r="E137" s="44">
        <v>63</v>
      </c>
      <c r="F137" s="21">
        <v>2145.7199999999998</v>
      </c>
      <c r="G137" s="21">
        <v>496.69</v>
      </c>
      <c r="H137" s="21">
        <v>27</v>
      </c>
      <c r="I137" s="45">
        <v>2669.41</v>
      </c>
      <c r="J137" s="37">
        <v>64</v>
      </c>
      <c r="K137" s="21">
        <v>2153.31</v>
      </c>
      <c r="L137" s="21">
        <v>514.52</v>
      </c>
      <c r="M137" s="21">
        <v>26</v>
      </c>
      <c r="N137" s="59">
        <v>2693.83</v>
      </c>
      <c r="O137" s="68">
        <f t="shared" si="18"/>
        <v>1</v>
      </c>
      <c r="P137" s="18">
        <f t="shared" si="19"/>
        <v>7.5900000000001455</v>
      </c>
      <c r="Q137" s="18">
        <f t="shared" si="20"/>
        <v>17.829999999999984</v>
      </c>
      <c r="R137" s="18">
        <f t="shared" si="21"/>
        <v>-1</v>
      </c>
      <c r="S137" s="118">
        <f t="shared" si="22"/>
        <v>24.420000000000073</v>
      </c>
      <c r="T137" s="90" t="s">
        <v>337</v>
      </c>
      <c r="U137" s="89" t="s">
        <v>338</v>
      </c>
    </row>
    <row r="138" spans="1:21" ht="20.149999999999999" customHeight="1" x14ac:dyDescent="0.35">
      <c r="A138" s="20" t="s">
        <v>339</v>
      </c>
      <c r="B138" s="20" t="s">
        <v>30</v>
      </c>
      <c r="C138" s="8" t="s">
        <v>340</v>
      </c>
      <c r="D138" s="73" t="s">
        <v>338</v>
      </c>
      <c r="E138" s="44">
        <v>37</v>
      </c>
      <c r="F138" s="21">
        <v>1338.33</v>
      </c>
      <c r="G138" s="21">
        <v>222.72</v>
      </c>
      <c r="H138" s="21">
        <v>15</v>
      </c>
      <c r="I138" s="45">
        <v>1576.05</v>
      </c>
      <c r="J138" s="37">
        <v>38</v>
      </c>
      <c r="K138" s="21">
        <v>1356.76</v>
      </c>
      <c r="L138" s="21">
        <v>237.93</v>
      </c>
      <c r="M138" s="21">
        <v>14</v>
      </c>
      <c r="N138" s="59">
        <v>1608.69</v>
      </c>
      <c r="O138" s="68">
        <f t="shared" si="18"/>
        <v>1</v>
      </c>
      <c r="P138" s="18">
        <f t="shared" si="19"/>
        <v>18.430000000000064</v>
      </c>
      <c r="Q138" s="18">
        <f t="shared" si="20"/>
        <v>15.210000000000008</v>
      </c>
      <c r="R138" s="18">
        <f t="shared" si="21"/>
        <v>-1</v>
      </c>
      <c r="S138" s="118">
        <f t="shared" si="22"/>
        <v>32.6400000000001</v>
      </c>
      <c r="T138" s="90" t="s">
        <v>340</v>
      </c>
      <c r="U138" s="89" t="s">
        <v>338</v>
      </c>
    </row>
    <row r="139" spans="1:21" ht="20.149999999999999" customHeight="1" x14ac:dyDescent="0.35">
      <c r="A139" s="20" t="s">
        <v>341</v>
      </c>
      <c r="B139" s="20" t="s">
        <v>49</v>
      </c>
      <c r="C139" s="8" t="s">
        <v>342</v>
      </c>
      <c r="D139" s="73" t="s">
        <v>338</v>
      </c>
      <c r="E139" s="44">
        <v>25</v>
      </c>
      <c r="F139" s="21">
        <v>911.95</v>
      </c>
      <c r="G139" s="21">
        <v>103.2</v>
      </c>
      <c r="H139" s="21">
        <v>10</v>
      </c>
      <c r="I139" s="45">
        <v>1025.1500000000001</v>
      </c>
      <c r="J139" s="37">
        <v>25</v>
      </c>
      <c r="K139" s="21">
        <v>902.54000000000008</v>
      </c>
      <c r="L139" s="21">
        <v>107.3</v>
      </c>
      <c r="M139" s="21">
        <v>14</v>
      </c>
      <c r="N139" s="59">
        <v>1023.84</v>
      </c>
      <c r="O139" s="68">
        <f t="shared" si="18"/>
        <v>0</v>
      </c>
      <c r="P139" s="18">
        <f t="shared" si="19"/>
        <v>-9.4099999999999682</v>
      </c>
      <c r="Q139" s="18">
        <f t="shared" si="20"/>
        <v>4.0999999999999943</v>
      </c>
      <c r="R139" s="18">
        <f t="shared" si="21"/>
        <v>4</v>
      </c>
      <c r="S139" s="118">
        <f t="shared" si="22"/>
        <v>-1.3100000000000591</v>
      </c>
      <c r="T139" s="90" t="s">
        <v>342</v>
      </c>
      <c r="U139" s="89" t="s">
        <v>338</v>
      </c>
    </row>
    <row r="140" spans="1:21" ht="20.149999999999999" customHeight="1" x14ac:dyDescent="0.35">
      <c r="A140" s="20" t="s">
        <v>343</v>
      </c>
      <c r="B140" s="20" t="s">
        <v>27</v>
      </c>
      <c r="C140" s="8" t="s">
        <v>344</v>
      </c>
      <c r="D140" s="73" t="s">
        <v>338</v>
      </c>
      <c r="E140" s="44">
        <v>6</v>
      </c>
      <c r="F140" s="21">
        <v>248.81</v>
      </c>
      <c r="G140" s="21">
        <v>25.63</v>
      </c>
      <c r="H140" s="21">
        <v>4</v>
      </c>
      <c r="I140" s="45">
        <v>278.44</v>
      </c>
      <c r="J140" s="37">
        <v>6</v>
      </c>
      <c r="K140" s="21">
        <v>239.35</v>
      </c>
      <c r="L140" s="21">
        <v>28.41</v>
      </c>
      <c r="M140" s="21">
        <v>0</v>
      </c>
      <c r="N140" s="59">
        <v>267.76</v>
      </c>
      <c r="O140" s="68">
        <f t="shared" si="18"/>
        <v>0</v>
      </c>
      <c r="P140" s="18">
        <f t="shared" si="19"/>
        <v>-9.460000000000008</v>
      </c>
      <c r="Q140" s="18">
        <f t="shared" si="20"/>
        <v>2.7800000000000011</v>
      </c>
      <c r="R140" s="18">
        <f t="shared" si="21"/>
        <v>-4</v>
      </c>
      <c r="S140" s="118">
        <f t="shared" si="22"/>
        <v>-10.680000000000007</v>
      </c>
      <c r="T140" s="90" t="s">
        <v>344</v>
      </c>
      <c r="U140" s="89" t="s">
        <v>338</v>
      </c>
    </row>
    <row r="141" spans="1:21" ht="20.149999999999999" customHeight="1" x14ac:dyDescent="0.35">
      <c r="A141" s="20" t="s">
        <v>359</v>
      </c>
      <c r="B141" s="20" t="s">
        <v>81</v>
      </c>
      <c r="C141" s="8" t="s">
        <v>360</v>
      </c>
      <c r="D141" s="73" t="s">
        <v>338</v>
      </c>
      <c r="E141" s="44">
        <v>16</v>
      </c>
      <c r="F141" s="21">
        <v>628.55000000000007</v>
      </c>
      <c r="G141" s="21">
        <v>90.16</v>
      </c>
      <c r="H141" s="21">
        <v>24</v>
      </c>
      <c r="I141" s="45">
        <v>742.71</v>
      </c>
      <c r="J141" s="37">
        <v>17</v>
      </c>
      <c r="K141" s="21">
        <v>631.43999999999994</v>
      </c>
      <c r="L141" s="21">
        <v>104.15</v>
      </c>
      <c r="M141" s="21">
        <v>11</v>
      </c>
      <c r="N141" s="59">
        <v>746.58999999999992</v>
      </c>
      <c r="O141" s="68">
        <f t="shared" si="18"/>
        <v>1</v>
      </c>
      <c r="P141" s="18">
        <f t="shared" si="19"/>
        <v>2.8899999999998727</v>
      </c>
      <c r="Q141" s="18">
        <f t="shared" si="20"/>
        <v>13.990000000000009</v>
      </c>
      <c r="R141" s="18">
        <f t="shared" si="21"/>
        <v>-13</v>
      </c>
      <c r="S141" s="118">
        <f t="shared" si="22"/>
        <v>3.8799999999998818</v>
      </c>
      <c r="T141" s="90" t="s">
        <v>360</v>
      </c>
      <c r="U141" s="89" t="s">
        <v>338</v>
      </c>
    </row>
    <row r="142" spans="1:21" ht="20.149999999999999" customHeight="1" x14ac:dyDescent="0.35">
      <c r="A142" s="20" t="s">
        <v>367</v>
      </c>
      <c r="B142" s="20" t="s">
        <v>23</v>
      </c>
      <c r="C142" s="8" t="s">
        <v>368</v>
      </c>
      <c r="D142" s="73" t="s">
        <v>338</v>
      </c>
      <c r="E142" s="44">
        <v>28</v>
      </c>
      <c r="F142" s="21">
        <v>1097.3899999999999</v>
      </c>
      <c r="G142" s="21">
        <v>229.64</v>
      </c>
      <c r="H142" s="21">
        <v>21</v>
      </c>
      <c r="I142" s="45">
        <v>1348.0299999999997</v>
      </c>
      <c r="J142" s="37">
        <v>28</v>
      </c>
      <c r="K142" s="21">
        <v>1092.6300000000001</v>
      </c>
      <c r="L142" s="21">
        <v>225.1</v>
      </c>
      <c r="M142" s="21">
        <v>31</v>
      </c>
      <c r="N142" s="59">
        <v>1348.73</v>
      </c>
      <c r="O142" s="68">
        <f t="shared" si="18"/>
        <v>0</v>
      </c>
      <c r="P142" s="18">
        <f t="shared" si="19"/>
        <v>-4.7599999999997635</v>
      </c>
      <c r="Q142" s="18">
        <f t="shared" si="20"/>
        <v>-4.539999999999992</v>
      </c>
      <c r="R142" s="18">
        <f t="shared" si="21"/>
        <v>10</v>
      </c>
      <c r="S142" s="118">
        <f t="shared" si="22"/>
        <v>0.70000000000027285</v>
      </c>
      <c r="T142" s="90" t="s">
        <v>368</v>
      </c>
      <c r="U142" s="89" t="s">
        <v>338</v>
      </c>
    </row>
    <row r="143" spans="1:21" ht="20.149999999999999" customHeight="1" x14ac:dyDescent="0.35">
      <c r="A143" s="20" t="s">
        <v>369</v>
      </c>
      <c r="B143" s="20" t="s">
        <v>27</v>
      </c>
      <c r="C143" s="8" t="s">
        <v>370</v>
      </c>
      <c r="D143" s="73" t="s">
        <v>338</v>
      </c>
      <c r="E143" s="44">
        <v>10</v>
      </c>
      <c r="F143" s="21">
        <v>350.07000000000005</v>
      </c>
      <c r="G143" s="21">
        <v>43.02</v>
      </c>
      <c r="H143" s="21">
        <v>10</v>
      </c>
      <c r="I143" s="45">
        <v>403.09000000000003</v>
      </c>
      <c r="J143" s="37">
        <v>11</v>
      </c>
      <c r="K143" s="21">
        <v>371.96</v>
      </c>
      <c r="L143" s="21">
        <v>43.92</v>
      </c>
      <c r="M143" s="21">
        <v>0</v>
      </c>
      <c r="N143" s="59">
        <v>415.88</v>
      </c>
      <c r="O143" s="68">
        <f t="shared" si="18"/>
        <v>1</v>
      </c>
      <c r="P143" s="18">
        <f t="shared" si="19"/>
        <v>21.88999999999993</v>
      </c>
      <c r="Q143" s="18">
        <f t="shared" si="20"/>
        <v>0.89999999999999858</v>
      </c>
      <c r="R143" s="18">
        <f t="shared" si="21"/>
        <v>-10</v>
      </c>
      <c r="S143" s="118">
        <f t="shared" si="22"/>
        <v>12.789999999999964</v>
      </c>
      <c r="T143" s="90" t="s">
        <v>370</v>
      </c>
      <c r="U143" s="89" t="s">
        <v>338</v>
      </c>
    </row>
    <row r="144" spans="1:21" ht="20.149999999999999" customHeight="1" x14ac:dyDescent="0.35">
      <c r="A144" s="20" t="s">
        <v>272</v>
      </c>
      <c r="B144" s="20" t="s">
        <v>11</v>
      </c>
      <c r="C144" s="8" t="s">
        <v>273</v>
      </c>
      <c r="D144" s="73" t="s">
        <v>274</v>
      </c>
      <c r="E144" s="44">
        <v>0</v>
      </c>
      <c r="F144" s="21">
        <v>86.04</v>
      </c>
      <c r="G144" s="21">
        <v>3.96</v>
      </c>
      <c r="H144" s="21">
        <v>0</v>
      </c>
      <c r="I144" s="45">
        <v>90</v>
      </c>
      <c r="J144" s="37">
        <v>0</v>
      </c>
      <c r="K144" s="21">
        <v>86.52</v>
      </c>
      <c r="L144" s="21">
        <v>3.48</v>
      </c>
      <c r="M144" s="21">
        <v>0</v>
      </c>
      <c r="N144" s="59">
        <v>90</v>
      </c>
      <c r="O144" s="68">
        <f t="shared" si="18"/>
        <v>0</v>
      </c>
      <c r="P144" s="18">
        <f t="shared" si="19"/>
        <v>0.47999999999998977</v>
      </c>
      <c r="Q144" s="18">
        <f t="shared" si="20"/>
        <v>-0.48</v>
      </c>
      <c r="R144" s="18">
        <f t="shared" si="21"/>
        <v>0</v>
      </c>
      <c r="S144" s="118">
        <f t="shared" si="22"/>
        <v>0</v>
      </c>
      <c r="T144" s="90" t="s">
        <v>273</v>
      </c>
      <c r="U144" s="89" t="s">
        <v>274</v>
      </c>
    </row>
    <row r="145" spans="1:21" ht="20.149999999999999" customHeight="1" x14ac:dyDescent="0.35">
      <c r="A145" s="20" t="s">
        <v>389</v>
      </c>
      <c r="B145" s="20" t="s">
        <v>49</v>
      </c>
      <c r="C145" s="8" t="s">
        <v>390</v>
      </c>
      <c r="D145" s="73" t="s">
        <v>391</v>
      </c>
      <c r="E145" s="44">
        <v>32</v>
      </c>
      <c r="F145" s="21">
        <v>1164.8600000000001</v>
      </c>
      <c r="G145" s="21">
        <v>147.97999999999999</v>
      </c>
      <c r="H145" s="21">
        <v>23</v>
      </c>
      <c r="I145" s="45">
        <v>1335.8400000000001</v>
      </c>
      <c r="J145" s="37">
        <v>31</v>
      </c>
      <c r="K145" s="21">
        <v>1133.1899999999998</v>
      </c>
      <c r="L145" s="21">
        <v>144.22</v>
      </c>
      <c r="M145" s="21">
        <v>23</v>
      </c>
      <c r="N145" s="59">
        <v>1300.4099999999999</v>
      </c>
      <c r="O145" s="68">
        <f t="shared" si="18"/>
        <v>-1</v>
      </c>
      <c r="P145" s="18">
        <f t="shared" si="19"/>
        <v>-31.6700000000003</v>
      </c>
      <c r="Q145" s="18">
        <f t="shared" si="20"/>
        <v>-3.7599999999999909</v>
      </c>
      <c r="R145" s="18">
        <f t="shared" si="21"/>
        <v>0</v>
      </c>
      <c r="S145" s="118">
        <f t="shared" si="22"/>
        <v>-35.430000000000291</v>
      </c>
      <c r="T145" s="90" t="s">
        <v>390</v>
      </c>
      <c r="U145" s="89" t="s">
        <v>391</v>
      </c>
    </row>
    <row r="146" spans="1:21" ht="20.149999999999999" customHeight="1" x14ac:dyDescent="0.35">
      <c r="A146" s="20" t="s">
        <v>392</v>
      </c>
      <c r="B146" s="20" t="s">
        <v>27</v>
      </c>
      <c r="C146" s="8" t="s">
        <v>393</v>
      </c>
      <c r="D146" s="73" t="s">
        <v>391</v>
      </c>
      <c r="E146" s="44">
        <v>9</v>
      </c>
      <c r="F146" s="21">
        <v>358.61</v>
      </c>
      <c r="G146" s="21">
        <v>63.65</v>
      </c>
      <c r="H146" s="21">
        <v>6</v>
      </c>
      <c r="I146" s="45">
        <v>428.26</v>
      </c>
      <c r="J146" s="37">
        <v>9</v>
      </c>
      <c r="K146" s="21">
        <v>362.22</v>
      </c>
      <c r="L146" s="21">
        <v>66.41</v>
      </c>
      <c r="M146" s="21">
        <v>4</v>
      </c>
      <c r="N146" s="59">
        <v>432.63</v>
      </c>
      <c r="O146" s="68">
        <f t="shared" si="18"/>
        <v>0</v>
      </c>
      <c r="P146" s="18">
        <f t="shared" si="19"/>
        <v>3.6100000000000136</v>
      </c>
      <c r="Q146" s="18">
        <f t="shared" si="20"/>
        <v>2.759999999999998</v>
      </c>
      <c r="R146" s="18">
        <f t="shared" si="21"/>
        <v>-2</v>
      </c>
      <c r="S146" s="118">
        <f t="shared" si="22"/>
        <v>4.3700000000000045</v>
      </c>
      <c r="T146" s="90" t="s">
        <v>393</v>
      </c>
      <c r="U146" s="89" t="s">
        <v>391</v>
      </c>
    </row>
    <row r="147" spans="1:21" ht="20.149999999999999" customHeight="1" x14ac:dyDescent="0.35">
      <c r="A147" s="20" t="s">
        <v>404</v>
      </c>
      <c r="B147" s="20" t="s">
        <v>27</v>
      </c>
      <c r="C147" s="8" t="s">
        <v>405</v>
      </c>
      <c r="D147" s="73" t="s">
        <v>391</v>
      </c>
      <c r="E147" s="44">
        <v>19</v>
      </c>
      <c r="F147" s="21">
        <v>688.02</v>
      </c>
      <c r="G147" s="21">
        <v>114.31</v>
      </c>
      <c r="H147" s="21">
        <v>29</v>
      </c>
      <c r="I147" s="45">
        <v>831.32999999999993</v>
      </c>
      <c r="J147" s="37">
        <v>20</v>
      </c>
      <c r="K147" s="21">
        <v>700.87000000000012</v>
      </c>
      <c r="L147" s="21">
        <v>107.79</v>
      </c>
      <c r="M147" s="21">
        <v>0</v>
      </c>
      <c r="N147" s="59">
        <v>808.66000000000008</v>
      </c>
      <c r="O147" s="68">
        <f t="shared" si="18"/>
        <v>1</v>
      </c>
      <c r="P147" s="18">
        <f t="shared" si="19"/>
        <v>12.850000000000136</v>
      </c>
      <c r="Q147" s="18">
        <f t="shared" si="20"/>
        <v>-6.519999999999996</v>
      </c>
      <c r="R147" s="18">
        <f t="shared" si="21"/>
        <v>-29</v>
      </c>
      <c r="S147" s="118">
        <f t="shared" si="22"/>
        <v>-22.669999999999845</v>
      </c>
      <c r="T147" s="90" t="s">
        <v>405</v>
      </c>
      <c r="U147" s="89" t="s">
        <v>391</v>
      </c>
    </row>
    <row r="148" spans="1:21" ht="20.149999999999999" customHeight="1" x14ac:dyDescent="0.35">
      <c r="A148" s="20" t="s">
        <v>403</v>
      </c>
      <c r="B148" s="20" t="s">
        <v>23</v>
      </c>
      <c r="C148" s="8" t="s">
        <v>406</v>
      </c>
      <c r="D148" s="73" t="s">
        <v>391</v>
      </c>
      <c r="E148" s="44">
        <v>3</v>
      </c>
      <c r="F148" s="21">
        <v>130.04</v>
      </c>
      <c r="G148" s="21">
        <v>12.58</v>
      </c>
      <c r="H148" s="21">
        <v>4</v>
      </c>
      <c r="I148" s="45">
        <v>146.62</v>
      </c>
      <c r="J148" s="37">
        <v>3</v>
      </c>
      <c r="K148" s="21">
        <v>140.57000000000002</v>
      </c>
      <c r="L148" s="21">
        <v>10.66</v>
      </c>
      <c r="M148" s="21">
        <v>12</v>
      </c>
      <c r="N148" s="59">
        <v>163.23000000000002</v>
      </c>
      <c r="O148" s="68">
        <f t="shared" si="18"/>
        <v>0</v>
      </c>
      <c r="P148" s="18">
        <f t="shared" si="19"/>
        <v>10.53000000000003</v>
      </c>
      <c r="Q148" s="18">
        <f t="shared" si="20"/>
        <v>-1.92</v>
      </c>
      <c r="R148" s="18">
        <f t="shared" si="21"/>
        <v>8</v>
      </c>
      <c r="S148" s="118">
        <f t="shared" si="22"/>
        <v>16.610000000000014</v>
      </c>
      <c r="T148" s="90" t="s">
        <v>406</v>
      </c>
      <c r="U148" s="89" t="s">
        <v>391</v>
      </c>
    </row>
    <row r="149" spans="1:21" ht="20.149999999999999" customHeight="1" x14ac:dyDescent="0.35">
      <c r="A149" s="20" t="s">
        <v>244</v>
      </c>
      <c r="B149" s="20" t="s">
        <v>30</v>
      </c>
      <c r="C149" s="8" t="s">
        <v>245</v>
      </c>
      <c r="D149" s="73" t="s">
        <v>246</v>
      </c>
      <c r="E149" s="44">
        <v>50</v>
      </c>
      <c r="F149" s="21">
        <v>1840.85</v>
      </c>
      <c r="G149" s="21">
        <v>228.21</v>
      </c>
      <c r="H149" s="21">
        <v>30</v>
      </c>
      <c r="I149" s="45">
        <v>2099.06</v>
      </c>
      <c r="J149" s="37">
        <v>49</v>
      </c>
      <c r="K149" s="21">
        <v>1774.1599999999999</v>
      </c>
      <c r="L149" s="21">
        <v>231.39</v>
      </c>
      <c r="M149" s="21">
        <v>26</v>
      </c>
      <c r="N149" s="59">
        <v>2031.5499999999997</v>
      </c>
      <c r="O149" s="68">
        <f t="shared" si="18"/>
        <v>-1</v>
      </c>
      <c r="P149" s="18">
        <f t="shared" si="19"/>
        <v>-66.690000000000055</v>
      </c>
      <c r="Q149" s="18">
        <f t="shared" si="20"/>
        <v>3.1799999999999784</v>
      </c>
      <c r="R149" s="18">
        <f t="shared" si="21"/>
        <v>-4</v>
      </c>
      <c r="S149" s="118">
        <f t="shared" si="22"/>
        <v>-67.510000000000218</v>
      </c>
      <c r="T149" s="90" t="s">
        <v>245</v>
      </c>
      <c r="U149" s="89" t="s">
        <v>246</v>
      </c>
    </row>
    <row r="150" spans="1:21" ht="20.149999999999999" customHeight="1" x14ac:dyDescent="0.35">
      <c r="A150" s="20" t="s">
        <v>376</v>
      </c>
      <c r="B150" s="20" t="s">
        <v>49</v>
      </c>
      <c r="C150" s="8" t="s">
        <v>377</v>
      </c>
      <c r="D150" s="73" t="s">
        <v>378</v>
      </c>
      <c r="E150" s="44">
        <v>34</v>
      </c>
      <c r="F150" s="21">
        <v>1207.03</v>
      </c>
      <c r="G150" s="21">
        <v>178.23</v>
      </c>
      <c r="H150" s="21">
        <v>10</v>
      </c>
      <c r="I150" s="45">
        <v>1395.26</v>
      </c>
      <c r="J150" s="37">
        <v>33</v>
      </c>
      <c r="K150" s="21">
        <v>1150.1199999999999</v>
      </c>
      <c r="L150" s="21">
        <v>155.61000000000001</v>
      </c>
      <c r="M150" s="21">
        <v>22</v>
      </c>
      <c r="N150" s="59">
        <v>1327.73</v>
      </c>
      <c r="O150" s="68">
        <f t="shared" si="18"/>
        <v>-1</v>
      </c>
      <c r="P150" s="18">
        <f t="shared" si="19"/>
        <v>-56.910000000000082</v>
      </c>
      <c r="Q150" s="18">
        <f t="shared" si="20"/>
        <v>-22.619999999999976</v>
      </c>
      <c r="R150" s="18">
        <f t="shared" si="21"/>
        <v>12</v>
      </c>
      <c r="S150" s="118">
        <f t="shared" si="22"/>
        <v>-67.529999999999973</v>
      </c>
      <c r="T150" s="90" t="s">
        <v>377</v>
      </c>
      <c r="U150" s="89" t="s">
        <v>378</v>
      </c>
    </row>
    <row r="151" spans="1:21" ht="20.149999999999999" customHeight="1" x14ac:dyDescent="0.35">
      <c r="A151" s="20" t="s">
        <v>379</v>
      </c>
      <c r="B151" s="20" t="s">
        <v>27</v>
      </c>
      <c r="C151" s="8" t="s">
        <v>380</v>
      </c>
      <c r="D151" s="73" t="s">
        <v>378</v>
      </c>
      <c r="E151" s="44">
        <v>6</v>
      </c>
      <c r="F151" s="21">
        <v>230.48999999999998</v>
      </c>
      <c r="G151" s="21">
        <v>36.15</v>
      </c>
      <c r="H151" s="21">
        <v>9</v>
      </c>
      <c r="I151" s="45">
        <v>275.64</v>
      </c>
      <c r="J151" s="37">
        <v>6</v>
      </c>
      <c r="K151" s="21">
        <v>222.84</v>
      </c>
      <c r="L151" s="21">
        <v>45.48</v>
      </c>
      <c r="M151" s="21">
        <v>0</v>
      </c>
      <c r="N151" s="59">
        <v>268.32</v>
      </c>
      <c r="O151" s="68">
        <f t="shared" ref="O151:O159" si="23">J151-E151</f>
        <v>0</v>
      </c>
      <c r="P151" s="18">
        <f t="shared" ref="P151:P159" si="24">K151-F151</f>
        <v>-7.6499999999999773</v>
      </c>
      <c r="Q151" s="18">
        <f t="shared" ref="Q151:Q159" si="25">L151-G151</f>
        <v>9.3299999999999983</v>
      </c>
      <c r="R151" s="18">
        <f t="shared" ref="R151:R159" si="26">M151-H151</f>
        <v>-9</v>
      </c>
      <c r="S151" s="118">
        <f t="shared" si="22"/>
        <v>-7.3199999999999932</v>
      </c>
      <c r="T151" s="90" t="s">
        <v>380</v>
      </c>
      <c r="U151" s="89" t="s">
        <v>378</v>
      </c>
    </row>
    <row r="152" spans="1:21" ht="20.149999999999999" customHeight="1" x14ac:dyDescent="0.35">
      <c r="A152" s="20" t="s">
        <v>399</v>
      </c>
      <c r="B152" s="20" t="s">
        <v>27</v>
      </c>
      <c r="C152" s="8" t="s">
        <v>400</v>
      </c>
      <c r="D152" s="73" t="s">
        <v>401</v>
      </c>
      <c r="E152" s="44">
        <v>21</v>
      </c>
      <c r="F152" s="21">
        <v>744.95</v>
      </c>
      <c r="G152" s="21">
        <v>121.78</v>
      </c>
      <c r="H152" s="21">
        <v>12</v>
      </c>
      <c r="I152" s="45">
        <v>878.73</v>
      </c>
      <c r="J152" s="37">
        <v>21</v>
      </c>
      <c r="K152" s="21">
        <v>741.73</v>
      </c>
      <c r="L152" s="21">
        <v>148.49</v>
      </c>
      <c r="M152" s="21">
        <v>0</v>
      </c>
      <c r="N152" s="59">
        <v>890.22</v>
      </c>
      <c r="O152" s="68">
        <f t="shared" si="23"/>
        <v>0</v>
      </c>
      <c r="P152" s="18">
        <f t="shared" si="24"/>
        <v>-3.2200000000000273</v>
      </c>
      <c r="Q152" s="18">
        <f t="shared" si="25"/>
        <v>26.710000000000008</v>
      </c>
      <c r="R152" s="18">
        <f t="shared" si="26"/>
        <v>-12</v>
      </c>
      <c r="S152" s="118">
        <f t="shared" si="22"/>
        <v>11.490000000000009</v>
      </c>
      <c r="T152" s="90" t="s">
        <v>400</v>
      </c>
      <c r="U152" s="89" t="s">
        <v>401</v>
      </c>
    </row>
    <row r="153" spans="1:21" ht="20.149999999999999" customHeight="1" x14ac:dyDescent="0.35">
      <c r="A153" s="20" t="s">
        <v>398</v>
      </c>
      <c r="B153" s="20" t="s">
        <v>49</v>
      </c>
      <c r="C153" s="8" t="s">
        <v>402</v>
      </c>
      <c r="D153" s="73" t="s">
        <v>401</v>
      </c>
      <c r="E153" s="44">
        <v>26</v>
      </c>
      <c r="F153" s="21">
        <v>923.57999999999993</v>
      </c>
      <c r="G153" s="21">
        <v>141.29</v>
      </c>
      <c r="H153" s="21">
        <v>13</v>
      </c>
      <c r="I153" s="45">
        <v>1077.8699999999999</v>
      </c>
      <c r="J153" s="37">
        <v>28</v>
      </c>
      <c r="K153" s="21">
        <v>973.6</v>
      </c>
      <c r="L153" s="21">
        <v>166.08</v>
      </c>
      <c r="M153" s="21">
        <v>25</v>
      </c>
      <c r="N153" s="59">
        <v>1164.68</v>
      </c>
      <c r="O153" s="68">
        <f t="shared" si="23"/>
        <v>2</v>
      </c>
      <c r="P153" s="18">
        <f t="shared" si="24"/>
        <v>50.020000000000095</v>
      </c>
      <c r="Q153" s="18">
        <f t="shared" si="25"/>
        <v>24.79000000000002</v>
      </c>
      <c r="R153" s="18">
        <f t="shared" si="26"/>
        <v>12</v>
      </c>
      <c r="S153" s="118">
        <f t="shared" si="22"/>
        <v>86.810000000000173</v>
      </c>
      <c r="T153" s="90" t="s">
        <v>402</v>
      </c>
      <c r="U153" s="89" t="s">
        <v>401</v>
      </c>
    </row>
    <row r="154" spans="1:21" ht="20.149999999999999" customHeight="1" x14ac:dyDescent="0.35">
      <c r="A154" s="20" t="s">
        <v>345</v>
      </c>
      <c r="B154" s="20" t="s">
        <v>30</v>
      </c>
      <c r="C154" s="8" t="s">
        <v>346</v>
      </c>
      <c r="D154" s="73" t="s">
        <v>347</v>
      </c>
      <c r="E154" s="44">
        <v>46</v>
      </c>
      <c r="F154" s="21">
        <v>1536.58</v>
      </c>
      <c r="G154" s="21">
        <v>250.02</v>
      </c>
      <c r="H154" s="21">
        <v>21</v>
      </c>
      <c r="I154" s="45">
        <v>1807.6</v>
      </c>
      <c r="J154" s="37">
        <v>45</v>
      </c>
      <c r="K154" s="21">
        <v>1505.3200000000002</v>
      </c>
      <c r="L154" s="21">
        <v>233.33</v>
      </c>
      <c r="M154" s="21">
        <v>17</v>
      </c>
      <c r="N154" s="59">
        <v>1755.65</v>
      </c>
      <c r="O154" s="68">
        <f t="shared" si="23"/>
        <v>-1</v>
      </c>
      <c r="P154" s="18">
        <f t="shared" si="24"/>
        <v>-31.259999999999764</v>
      </c>
      <c r="Q154" s="18">
        <f t="shared" si="25"/>
        <v>-16.689999999999998</v>
      </c>
      <c r="R154" s="18">
        <f t="shared" si="26"/>
        <v>-4</v>
      </c>
      <c r="S154" s="118">
        <f t="shared" si="22"/>
        <v>-51.949999999999818</v>
      </c>
      <c r="T154" s="90" t="s">
        <v>346</v>
      </c>
      <c r="U154" s="89" t="s">
        <v>347</v>
      </c>
    </row>
    <row r="155" spans="1:21" ht="20.149999999999999" customHeight="1" x14ac:dyDescent="0.35">
      <c r="A155" s="20" t="s">
        <v>361</v>
      </c>
      <c r="B155" s="20" t="s">
        <v>55</v>
      </c>
      <c r="C155" s="8" t="s">
        <v>182</v>
      </c>
      <c r="D155" s="73" t="s">
        <v>347</v>
      </c>
      <c r="E155" s="44">
        <v>23</v>
      </c>
      <c r="F155" s="21">
        <v>833.7</v>
      </c>
      <c r="G155" s="21">
        <v>129.12</v>
      </c>
      <c r="H155" s="21">
        <v>10</v>
      </c>
      <c r="I155" s="45">
        <v>972.82</v>
      </c>
      <c r="J155" s="37">
        <v>22</v>
      </c>
      <c r="K155" s="21">
        <v>800.3900000000001</v>
      </c>
      <c r="L155" s="21">
        <v>155.05000000000001</v>
      </c>
      <c r="M155" s="21">
        <v>13</v>
      </c>
      <c r="N155" s="59">
        <v>968.44</v>
      </c>
      <c r="O155" s="68">
        <f t="shared" si="23"/>
        <v>-1</v>
      </c>
      <c r="P155" s="18">
        <f t="shared" si="24"/>
        <v>-33.309999999999945</v>
      </c>
      <c r="Q155" s="18">
        <f t="shared" si="25"/>
        <v>25.930000000000007</v>
      </c>
      <c r="R155" s="18">
        <f t="shared" si="26"/>
        <v>3</v>
      </c>
      <c r="S155" s="118">
        <f t="shared" si="22"/>
        <v>-4.3799999999999955</v>
      </c>
      <c r="T155" s="90" t="s">
        <v>182</v>
      </c>
      <c r="U155" s="89" t="s">
        <v>347</v>
      </c>
    </row>
    <row r="156" spans="1:21" ht="20.149999999999999" customHeight="1" x14ac:dyDescent="0.35">
      <c r="A156" s="20" t="s">
        <v>252</v>
      </c>
      <c r="B156" s="20" t="s">
        <v>23</v>
      </c>
      <c r="C156" s="8" t="s">
        <v>253</v>
      </c>
      <c r="D156" s="73" t="s">
        <v>254</v>
      </c>
      <c r="E156" s="44">
        <v>44</v>
      </c>
      <c r="F156" s="21">
        <v>1641.3000000000002</v>
      </c>
      <c r="G156" s="21">
        <v>289.31</v>
      </c>
      <c r="H156" s="21">
        <v>18</v>
      </c>
      <c r="I156" s="45">
        <v>1948.6100000000001</v>
      </c>
      <c r="J156" s="37">
        <v>44</v>
      </c>
      <c r="K156" s="21">
        <v>1582.99</v>
      </c>
      <c r="L156" s="21">
        <v>291.58999999999997</v>
      </c>
      <c r="M156" s="21">
        <v>30</v>
      </c>
      <c r="N156" s="59">
        <v>1904.58</v>
      </c>
      <c r="O156" s="68">
        <f t="shared" si="23"/>
        <v>0</v>
      </c>
      <c r="P156" s="18">
        <f t="shared" si="24"/>
        <v>-58.310000000000173</v>
      </c>
      <c r="Q156" s="18">
        <f t="shared" si="25"/>
        <v>2.2799999999999727</v>
      </c>
      <c r="R156" s="18">
        <f t="shared" si="26"/>
        <v>12</v>
      </c>
      <c r="S156" s="118">
        <f t="shared" si="22"/>
        <v>-44.0300000000002</v>
      </c>
      <c r="T156" s="90" t="s">
        <v>253</v>
      </c>
      <c r="U156" s="89" t="s">
        <v>254</v>
      </c>
    </row>
    <row r="157" spans="1:21" ht="20.149999999999999" customHeight="1" x14ac:dyDescent="0.35">
      <c r="A157" s="20" t="s">
        <v>255</v>
      </c>
      <c r="B157" s="20" t="s">
        <v>27</v>
      </c>
      <c r="C157" s="8" t="s">
        <v>256</v>
      </c>
      <c r="D157" s="73" t="s">
        <v>254</v>
      </c>
      <c r="E157" s="44">
        <v>22</v>
      </c>
      <c r="F157" s="21">
        <v>814.84999999999991</v>
      </c>
      <c r="G157" s="21">
        <v>108.01</v>
      </c>
      <c r="H157" s="21">
        <v>7</v>
      </c>
      <c r="I157" s="45">
        <v>929.8599999999999</v>
      </c>
      <c r="J157" s="37">
        <v>22</v>
      </c>
      <c r="K157" s="21">
        <v>771.86000000000013</v>
      </c>
      <c r="L157" s="21">
        <v>133.22999999999999</v>
      </c>
      <c r="M157" s="21">
        <v>0</v>
      </c>
      <c r="N157" s="59">
        <v>905.09000000000015</v>
      </c>
      <c r="O157" s="68">
        <f t="shared" si="23"/>
        <v>0</v>
      </c>
      <c r="P157" s="18">
        <f t="shared" si="24"/>
        <v>-42.989999999999782</v>
      </c>
      <c r="Q157" s="18">
        <f t="shared" si="25"/>
        <v>25.219999999999985</v>
      </c>
      <c r="R157" s="18">
        <f t="shared" si="26"/>
        <v>-7</v>
      </c>
      <c r="S157" s="118">
        <f t="shared" si="22"/>
        <v>-24.769999999999754</v>
      </c>
      <c r="T157" s="90" t="s">
        <v>256</v>
      </c>
      <c r="U157" s="89" t="s">
        <v>254</v>
      </c>
    </row>
    <row r="158" spans="1:21" ht="20.149999999999999" customHeight="1" x14ac:dyDescent="0.35">
      <c r="A158" s="20" t="s">
        <v>257</v>
      </c>
      <c r="B158" s="20" t="s">
        <v>122</v>
      </c>
      <c r="C158" s="8" t="s">
        <v>258</v>
      </c>
      <c r="D158" s="73" t="s">
        <v>254</v>
      </c>
      <c r="E158" s="44">
        <v>0</v>
      </c>
      <c r="F158" s="21">
        <v>198</v>
      </c>
      <c r="G158" s="21">
        <v>43</v>
      </c>
      <c r="H158" s="21">
        <v>0</v>
      </c>
      <c r="I158" s="45">
        <v>241</v>
      </c>
      <c r="J158" s="37">
        <v>0</v>
      </c>
      <c r="K158" s="21">
        <v>198.25</v>
      </c>
      <c r="L158" s="21">
        <v>42.75</v>
      </c>
      <c r="M158" s="21">
        <v>0</v>
      </c>
      <c r="N158" s="59">
        <v>241</v>
      </c>
      <c r="O158" s="68">
        <f t="shared" si="23"/>
        <v>0</v>
      </c>
      <c r="P158" s="18">
        <f t="shared" si="24"/>
        <v>0.25</v>
      </c>
      <c r="Q158" s="18">
        <f t="shared" si="25"/>
        <v>-0.25</v>
      </c>
      <c r="R158" s="18">
        <f t="shared" si="26"/>
        <v>0</v>
      </c>
      <c r="S158" s="118">
        <f t="shared" si="22"/>
        <v>0</v>
      </c>
      <c r="T158" s="90" t="s">
        <v>258</v>
      </c>
      <c r="U158" s="89" t="s">
        <v>254</v>
      </c>
    </row>
    <row r="159" spans="1:21" ht="20.149999999999999" customHeight="1" x14ac:dyDescent="0.35">
      <c r="A159" s="20" t="s">
        <v>268</v>
      </c>
      <c r="B159" s="20" t="s">
        <v>55</v>
      </c>
      <c r="C159" s="8" t="s">
        <v>100</v>
      </c>
      <c r="D159" s="73" t="s">
        <v>254</v>
      </c>
      <c r="E159" s="44">
        <v>21</v>
      </c>
      <c r="F159" s="21">
        <v>766.39</v>
      </c>
      <c r="G159" s="21">
        <v>92.46</v>
      </c>
      <c r="H159" s="21">
        <v>9</v>
      </c>
      <c r="I159" s="45">
        <v>867.85</v>
      </c>
      <c r="J159" s="37">
        <v>20</v>
      </c>
      <c r="K159" s="21">
        <v>677.81</v>
      </c>
      <c r="L159" s="21">
        <v>101.82</v>
      </c>
      <c r="M159" s="21">
        <v>14</v>
      </c>
      <c r="N159" s="59">
        <v>793.62999999999988</v>
      </c>
      <c r="O159" s="68">
        <f t="shared" si="23"/>
        <v>-1</v>
      </c>
      <c r="P159" s="18">
        <f t="shared" si="24"/>
        <v>-88.580000000000041</v>
      </c>
      <c r="Q159" s="18">
        <f t="shared" si="25"/>
        <v>9.36</v>
      </c>
      <c r="R159" s="18">
        <f t="shared" si="26"/>
        <v>5</v>
      </c>
      <c r="S159" s="118">
        <f t="shared" si="22"/>
        <v>-74.220000000000141</v>
      </c>
      <c r="T159" s="90" t="s">
        <v>100</v>
      </c>
      <c r="U159" s="89" t="s">
        <v>254</v>
      </c>
    </row>
    <row r="160" spans="1:21" ht="20.149999999999999" customHeight="1" x14ac:dyDescent="0.35">
      <c r="A160" s="20" t="s">
        <v>280</v>
      </c>
      <c r="B160" s="20" t="s">
        <v>49</v>
      </c>
      <c r="C160" s="8" t="s">
        <v>281</v>
      </c>
      <c r="D160" s="73" t="s">
        <v>254</v>
      </c>
      <c r="E160" s="44">
        <v>38</v>
      </c>
      <c r="F160" s="21">
        <v>1476.83</v>
      </c>
      <c r="G160" s="21">
        <v>231.93</v>
      </c>
      <c r="H160" s="21">
        <v>19</v>
      </c>
      <c r="I160" s="45">
        <v>1727.76</v>
      </c>
      <c r="J160" s="37">
        <v>38</v>
      </c>
      <c r="K160" s="21">
        <v>1461.87</v>
      </c>
      <c r="L160" s="21">
        <v>228.86</v>
      </c>
      <c r="M160" s="21">
        <v>30</v>
      </c>
      <c r="N160" s="59">
        <v>1720.73</v>
      </c>
      <c r="O160" s="68">
        <f t="shared" ref="O160:O162" si="27">J160-E160</f>
        <v>0</v>
      </c>
      <c r="P160" s="18">
        <f t="shared" ref="P160:P162" si="28">K160-F160</f>
        <v>-14.960000000000036</v>
      </c>
      <c r="Q160" s="18">
        <f t="shared" ref="Q160:Q162" si="29">L160-G160</f>
        <v>-3.0699999999999932</v>
      </c>
      <c r="R160" s="18">
        <f t="shared" ref="R160:R162" si="30">M160-H160</f>
        <v>11</v>
      </c>
      <c r="S160" s="118">
        <f t="shared" si="22"/>
        <v>-7.0299999999999727</v>
      </c>
      <c r="T160" s="90" t="s">
        <v>281</v>
      </c>
      <c r="U160" s="89" t="s">
        <v>254</v>
      </c>
    </row>
    <row r="161" spans="1:21" ht="20.149999999999999" customHeight="1" x14ac:dyDescent="0.35">
      <c r="A161" s="20" t="s">
        <v>282</v>
      </c>
      <c r="B161" s="20" t="s">
        <v>27</v>
      </c>
      <c r="C161" s="8" t="s">
        <v>283</v>
      </c>
      <c r="D161" s="73" t="s">
        <v>254</v>
      </c>
      <c r="E161" s="44">
        <v>28</v>
      </c>
      <c r="F161" s="21">
        <v>982.45</v>
      </c>
      <c r="G161" s="21">
        <v>128.19999999999999</v>
      </c>
      <c r="H161" s="21">
        <v>5</v>
      </c>
      <c r="I161" s="45">
        <v>1115.6500000000001</v>
      </c>
      <c r="J161" s="37">
        <v>28</v>
      </c>
      <c r="K161" s="21">
        <v>1015.8399999999999</v>
      </c>
      <c r="L161" s="21">
        <v>135.78</v>
      </c>
      <c r="M161" s="21">
        <v>0</v>
      </c>
      <c r="N161" s="59">
        <v>1151.6199999999999</v>
      </c>
      <c r="O161" s="68">
        <f t="shared" si="27"/>
        <v>0</v>
      </c>
      <c r="P161" s="18">
        <f t="shared" si="28"/>
        <v>33.389999999999873</v>
      </c>
      <c r="Q161" s="18">
        <f t="shared" si="29"/>
        <v>7.5800000000000125</v>
      </c>
      <c r="R161" s="18">
        <f t="shared" si="30"/>
        <v>-5</v>
      </c>
      <c r="S161" s="118">
        <f t="shared" si="22"/>
        <v>35.9699999999998</v>
      </c>
      <c r="T161" s="90" t="s">
        <v>283</v>
      </c>
      <c r="U161" s="89" t="s">
        <v>254</v>
      </c>
    </row>
    <row r="162" spans="1:21" ht="20.149999999999999" customHeight="1" thickBot="1" x14ac:dyDescent="0.4">
      <c r="A162" s="26" t="s">
        <v>61</v>
      </c>
      <c r="B162" s="26" t="s">
        <v>11</v>
      </c>
      <c r="C162" s="79" t="s">
        <v>62</v>
      </c>
      <c r="D162" s="80" t="s">
        <v>63</v>
      </c>
      <c r="E162" s="52">
        <v>0</v>
      </c>
      <c r="F162" s="27">
        <v>309.39999999999998</v>
      </c>
      <c r="G162" s="27">
        <v>14.634830769230769</v>
      </c>
      <c r="H162" s="27">
        <v>0</v>
      </c>
      <c r="I162" s="53">
        <v>324.03483076923072</v>
      </c>
      <c r="J162" s="40">
        <v>0</v>
      </c>
      <c r="K162" s="27">
        <v>300.93</v>
      </c>
      <c r="L162" s="27">
        <v>23.07</v>
      </c>
      <c r="M162" s="27">
        <v>0</v>
      </c>
      <c r="N162" s="62">
        <v>324</v>
      </c>
      <c r="O162" s="68">
        <f t="shared" si="27"/>
        <v>0</v>
      </c>
      <c r="P162" s="18">
        <f t="shared" si="28"/>
        <v>-8.4699999999999704</v>
      </c>
      <c r="Q162" s="18">
        <f t="shared" si="29"/>
        <v>8.4351692307692314</v>
      </c>
      <c r="R162" s="18">
        <f t="shared" si="30"/>
        <v>0</v>
      </c>
      <c r="S162" s="118">
        <f t="shared" si="22"/>
        <v>-3.4830769230723035E-2</v>
      </c>
      <c r="T162" s="94" t="s">
        <v>62</v>
      </c>
      <c r="U162" s="89" t="s">
        <v>63</v>
      </c>
    </row>
    <row r="163" spans="1:21" ht="20.149999999999999" customHeight="1" x14ac:dyDescent="0.35">
      <c r="A163" s="5"/>
      <c r="B163" s="8"/>
      <c r="C163" s="81"/>
      <c r="D163" s="76"/>
      <c r="E163" s="48"/>
      <c r="F163" s="13"/>
      <c r="G163" s="13"/>
      <c r="H163" s="13"/>
      <c r="I163" s="49"/>
      <c r="J163" s="15"/>
      <c r="K163" s="13"/>
      <c r="L163" s="13"/>
      <c r="M163" s="13"/>
      <c r="N163" s="14"/>
      <c r="O163" s="68"/>
      <c r="P163" s="18"/>
      <c r="Q163" s="18"/>
      <c r="R163" s="18"/>
      <c r="S163" s="118"/>
      <c r="T163" s="92"/>
      <c r="U163" s="95"/>
    </row>
    <row r="164" spans="1:21" s="134" customFormat="1" ht="20.149999999999999" customHeight="1" x14ac:dyDescent="0.35">
      <c r="A164" s="120"/>
      <c r="B164" s="121"/>
      <c r="C164" s="122" t="s">
        <v>621</v>
      </c>
      <c r="D164" s="123"/>
      <c r="E164" s="124"/>
      <c r="F164" s="125"/>
      <c r="G164" s="125"/>
      <c r="H164" s="125"/>
      <c r="I164" s="126"/>
      <c r="J164" s="127"/>
      <c r="K164" s="125"/>
      <c r="L164" s="125"/>
      <c r="M164" s="125"/>
      <c r="N164" s="128"/>
      <c r="O164" s="129"/>
      <c r="P164" s="130"/>
      <c r="Q164" s="130"/>
      <c r="R164" s="130"/>
      <c r="S164" s="131"/>
      <c r="T164" s="132" t="s">
        <v>621</v>
      </c>
      <c r="U164" s="133"/>
    </row>
    <row r="165" spans="1:21" ht="20.149999999999999" customHeight="1" x14ac:dyDescent="0.35">
      <c r="A165" s="28" t="s">
        <v>509</v>
      </c>
      <c r="B165" s="28" t="s">
        <v>30</v>
      </c>
      <c r="C165" s="82" t="s">
        <v>510</v>
      </c>
      <c r="D165" s="83" t="s">
        <v>511</v>
      </c>
      <c r="E165" s="54">
        <v>35</v>
      </c>
      <c r="F165" s="29">
        <v>1358.09</v>
      </c>
      <c r="G165" s="29">
        <v>231.23</v>
      </c>
      <c r="H165" s="29">
        <v>21</v>
      </c>
      <c r="I165" s="55">
        <v>1610.32</v>
      </c>
      <c r="J165" s="41">
        <v>35</v>
      </c>
      <c r="K165" s="29">
        <v>1341.22</v>
      </c>
      <c r="L165" s="29">
        <v>220.41</v>
      </c>
      <c r="M165" s="29">
        <v>22</v>
      </c>
      <c r="N165" s="63">
        <v>1583.63</v>
      </c>
      <c r="O165" s="68">
        <f t="shared" ref="O165:O196" si="31">J165-E165</f>
        <v>0</v>
      </c>
      <c r="P165" s="18">
        <f t="shared" ref="P165:P196" si="32">K165-F165</f>
        <v>-16.869999999999891</v>
      </c>
      <c r="Q165" s="18">
        <f t="shared" ref="Q165:Q196" si="33">L165-G165</f>
        <v>-10.819999999999993</v>
      </c>
      <c r="R165" s="18">
        <f t="shared" ref="R165:R196" si="34">M165-H165</f>
        <v>1</v>
      </c>
      <c r="S165" s="118">
        <f t="shared" si="22"/>
        <v>-26.689999999999827</v>
      </c>
      <c r="T165" s="96" t="s">
        <v>510</v>
      </c>
      <c r="U165" s="89" t="s">
        <v>511</v>
      </c>
    </row>
    <row r="166" spans="1:21" ht="20.149999999999999" customHeight="1" x14ac:dyDescent="0.35">
      <c r="A166" s="20" t="s">
        <v>512</v>
      </c>
      <c r="B166" s="20" t="s">
        <v>30</v>
      </c>
      <c r="C166" s="8" t="s">
        <v>513</v>
      </c>
      <c r="D166" s="73" t="s">
        <v>511</v>
      </c>
      <c r="E166" s="44">
        <v>51</v>
      </c>
      <c r="F166" s="21">
        <v>1834.6799999999998</v>
      </c>
      <c r="G166" s="21">
        <v>386.96</v>
      </c>
      <c r="H166" s="21">
        <v>21</v>
      </c>
      <c r="I166" s="45">
        <v>2242.64</v>
      </c>
      <c r="J166" s="37">
        <v>51</v>
      </c>
      <c r="K166" s="21">
        <v>1840.5299999999997</v>
      </c>
      <c r="L166" s="21">
        <v>368.85</v>
      </c>
      <c r="M166" s="21">
        <v>24</v>
      </c>
      <c r="N166" s="59">
        <v>2233.3799999999997</v>
      </c>
      <c r="O166" s="68">
        <f t="shared" si="31"/>
        <v>0</v>
      </c>
      <c r="P166" s="18">
        <f t="shared" si="32"/>
        <v>5.8499999999999091</v>
      </c>
      <c r="Q166" s="18">
        <f t="shared" si="33"/>
        <v>-18.109999999999957</v>
      </c>
      <c r="R166" s="18">
        <f t="shared" si="34"/>
        <v>3</v>
      </c>
      <c r="S166" s="118">
        <f t="shared" si="22"/>
        <v>-9.2600000000002183</v>
      </c>
      <c r="T166" s="90" t="s">
        <v>513</v>
      </c>
      <c r="U166" s="89" t="s">
        <v>511</v>
      </c>
    </row>
    <row r="167" spans="1:21" ht="20.149999999999999" customHeight="1" x14ac:dyDescent="0.35">
      <c r="A167" s="20" t="s">
        <v>514</v>
      </c>
      <c r="B167" s="20" t="s">
        <v>515</v>
      </c>
      <c r="C167" s="8" t="s">
        <v>516</v>
      </c>
      <c r="D167" s="73" t="s">
        <v>511</v>
      </c>
      <c r="E167" s="44">
        <v>0</v>
      </c>
      <c r="F167" s="21">
        <v>138.16000000000003</v>
      </c>
      <c r="G167" s="21">
        <v>9.14</v>
      </c>
      <c r="H167" s="21">
        <v>0</v>
      </c>
      <c r="I167" s="45">
        <v>147.30000000000001</v>
      </c>
      <c r="J167" s="37">
        <v>0</v>
      </c>
      <c r="K167" s="21">
        <v>146.96</v>
      </c>
      <c r="L167" s="21">
        <v>12.34</v>
      </c>
      <c r="M167" s="21">
        <v>0</v>
      </c>
      <c r="N167" s="59">
        <v>159.30000000000001</v>
      </c>
      <c r="O167" s="68">
        <f t="shared" si="31"/>
        <v>0</v>
      </c>
      <c r="P167" s="18">
        <f t="shared" si="32"/>
        <v>8.7999999999999829</v>
      </c>
      <c r="Q167" s="18">
        <f t="shared" si="33"/>
        <v>3.1999999999999993</v>
      </c>
      <c r="R167" s="18">
        <f t="shared" si="34"/>
        <v>0</v>
      </c>
      <c r="S167" s="118">
        <f t="shared" si="22"/>
        <v>12</v>
      </c>
      <c r="T167" s="90" t="s">
        <v>516</v>
      </c>
      <c r="U167" s="89" t="s">
        <v>511</v>
      </c>
    </row>
    <row r="168" spans="1:21" ht="20.149999999999999" customHeight="1" x14ac:dyDescent="0.35">
      <c r="A168" s="20" t="s">
        <v>549</v>
      </c>
      <c r="B168" s="20" t="s">
        <v>55</v>
      </c>
      <c r="C168" s="8" t="s">
        <v>550</v>
      </c>
      <c r="D168" s="73" t="s">
        <v>511</v>
      </c>
      <c r="E168" s="44">
        <v>42</v>
      </c>
      <c r="F168" s="21">
        <v>1627.04</v>
      </c>
      <c r="G168" s="21">
        <v>250.42</v>
      </c>
      <c r="H168" s="21">
        <v>40</v>
      </c>
      <c r="I168" s="45">
        <v>1917.46</v>
      </c>
      <c r="J168" s="37">
        <v>42</v>
      </c>
      <c r="K168" s="21">
        <v>1580.92</v>
      </c>
      <c r="L168" s="21">
        <v>268.77999999999997</v>
      </c>
      <c r="M168" s="21">
        <v>28</v>
      </c>
      <c r="N168" s="59">
        <v>1877.7</v>
      </c>
      <c r="O168" s="68">
        <f t="shared" si="31"/>
        <v>0</v>
      </c>
      <c r="P168" s="18">
        <f t="shared" si="32"/>
        <v>-46.119999999999891</v>
      </c>
      <c r="Q168" s="18">
        <f t="shared" si="33"/>
        <v>18.359999999999985</v>
      </c>
      <c r="R168" s="18">
        <f t="shared" si="34"/>
        <v>-12</v>
      </c>
      <c r="S168" s="118">
        <f t="shared" si="22"/>
        <v>-39.759999999999991</v>
      </c>
      <c r="T168" s="90" t="s">
        <v>550</v>
      </c>
      <c r="U168" s="89" t="s">
        <v>511</v>
      </c>
    </row>
    <row r="169" spans="1:21" ht="20.149999999999999" customHeight="1" x14ac:dyDescent="0.35">
      <c r="A169" s="20" t="s">
        <v>593</v>
      </c>
      <c r="B169" s="20" t="s">
        <v>27</v>
      </c>
      <c r="C169" s="8" t="s">
        <v>594</v>
      </c>
      <c r="D169" s="73" t="s">
        <v>511</v>
      </c>
      <c r="E169" s="44">
        <v>23</v>
      </c>
      <c r="F169" s="21">
        <v>893.41</v>
      </c>
      <c r="G169" s="21">
        <v>123.38</v>
      </c>
      <c r="H169" s="21">
        <v>7</v>
      </c>
      <c r="I169" s="45">
        <v>1023.79</v>
      </c>
      <c r="J169" s="37">
        <v>23</v>
      </c>
      <c r="K169" s="21">
        <v>862.54000000000008</v>
      </c>
      <c r="L169" s="21">
        <v>125.9</v>
      </c>
      <c r="M169" s="21">
        <v>12</v>
      </c>
      <c r="N169" s="59">
        <v>1000.44</v>
      </c>
      <c r="O169" s="68">
        <f t="shared" si="31"/>
        <v>0</v>
      </c>
      <c r="P169" s="18">
        <f t="shared" si="32"/>
        <v>-30.869999999999891</v>
      </c>
      <c r="Q169" s="18">
        <f t="shared" si="33"/>
        <v>2.5200000000000102</v>
      </c>
      <c r="R169" s="18">
        <f t="shared" si="34"/>
        <v>5</v>
      </c>
      <c r="S169" s="118">
        <f t="shared" si="22"/>
        <v>-23.349999999999909</v>
      </c>
      <c r="T169" s="90" t="s">
        <v>594</v>
      </c>
      <c r="U169" s="89" t="s">
        <v>511</v>
      </c>
    </row>
    <row r="170" spans="1:21" ht="20.149999999999999" customHeight="1" x14ac:dyDescent="0.35">
      <c r="A170" s="20" t="s">
        <v>430</v>
      </c>
      <c r="B170" s="20" t="s">
        <v>49</v>
      </c>
      <c r="C170" s="8" t="s">
        <v>431</v>
      </c>
      <c r="D170" s="73" t="s">
        <v>432</v>
      </c>
      <c r="E170" s="44">
        <v>48</v>
      </c>
      <c r="F170" s="21">
        <v>1696.3200000000002</v>
      </c>
      <c r="G170" s="21">
        <v>220.83</v>
      </c>
      <c r="H170" s="21">
        <v>23</v>
      </c>
      <c r="I170" s="45">
        <v>1940.15</v>
      </c>
      <c r="J170" s="37">
        <v>47</v>
      </c>
      <c r="K170" s="21">
        <v>1607.55</v>
      </c>
      <c r="L170" s="21">
        <v>226.75</v>
      </c>
      <c r="M170" s="21">
        <v>23</v>
      </c>
      <c r="N170" s="59">
        <v>1857.3</v>
      </c>
      <c r="O170" s="68">
        <f t="shared" si="31"/>
        <v>-1</v>
      </c>
      <c r="P170" s="18">
        <f t="shared" si="32"/>
        <v>-88.770000000000209</v>
      </c>
      <c r="Q170" s="18">
        <f t="shared" si="33"/>
        <v>5.9199999999999875</v>
      </c>
      <c r="R170" s="18">
        <f t="shared" si="34"/>
        <v>0</v>
      </c>
      <c r="S170" s="118">
        <f t="shared" si="22"/>
        <v>-82.850000000000136</v>
      </c>
      <c r="T170" s="90" t="s">
        <v>431</v>
      </c>
      <c r="U170" s="89" t="s">
        <v>432</v>
      </c>
    </row>
    <row r="171" spans="1:21" ht="20.149999999999999" customHeight="1" x14ac:dyDescent="0.35">
      <c r="A171" s="20" t="s">
        <v>433</v>
      </c>
      <c r="B171" s="20" t="s">
        <v>30</v>
      </c>
      <c r="C171" s="8" t="s">
        <v>434</v>
      </c>
      <c r="D171" s="73" t="s">
        <v>432</v>
      </c>
      <c r="E171" s="44">
        <v>69</v>
      </c>
      <c r="F171" s="21">
        <v>2808.84</v>
      </c>
      <c r="G171" s="21">
        <v>547.24</v>
      </c>
      <c r="H171" s="21">
        <v>54</v>
      </c>
      <c r="I171" s="45">
        <v>3410.08</v>
      </c>
      <c r="J171" s="37">
        <v>68</v>
      </c>
      <c r="K171" s="21">
        <v>2731.23</v>
      </c>
      <c r="L171" s="21">
        <v>540.83000000000004</v>
      </c>
      <c r="M171" s="21">
        <v>50</v>
      </c>
      <c r="N171" s="59">
        <v>3322.06</v>
      </c>
      <c r="O171" s="68">
        <f t="shared" si="31"/>
        <v>-1</v>
      </c>
      <c r="P171" s="18">
        <f t="shared" si="32"/>
        <v>-77.610000000000127</v>
      </c>
      <c r="Q171" s="18">
        <f t="shared" si="33"/>
        <v>-6.4099999999999682</v>
      </c>
      <c r="R171" s="18">
        <f t="shared" si="34"/>
        <v>-4</v>
      </c>
      <c r="S171" s="118">
        <f t="shared" si="22"/>
        <v>-88.019999999999982</v>
      </c>
      <c r="T171" s="90" t="s">
        <v>434</v>
      </c>
      <c r="U171" s="89" t="s">
        <v>432</v>
      </c>
    </row>
    <row r="172" spans="1:21" ht="20.149999999999999" customHeight="1" x14ac:dyDescent="0.35">
      <c r="A172" s="20" t="s">
        <v>435</v>
      </c>
      <c r="B172" s="20" t="s">
        <v>55</v>
      </c>
      <c r="C172" s="8" t="s">
        <v>434</v>
      </c>
      <c r="D172" s="73" t="s">
        <v>432</v>
      </c>
      <c r="E172" s="44">
        <v>18</v>
      </c>
      <c r="F172" s="21">
        <v>638.74000000000012</v>
      </c>
      <c r="G172" s="21">
        <v>122.05</v>
      </c>
      <c r="H172" s="21">
        <v>18</v>
      </c>
      <c r="I172" s="45">
        <v>778.79000000000008</v>
      </c>
      <c r="J172" s="37">
        <v>17</v>
      </c>
      <c r="K172" s="21">
        <v>619.83999999999992</v>
      </c>
      <c r="L172" s="21">
        <v>149.32</v>
      </c>
      <c r="M172" s="21">
        <v>13</v>
      </c>
      <c r="N172" s="59">
        <v>782.15999999999985</v>
      </c>
      <c r="O172" s="68">
        <f t="shared" si="31"/>
        <v>-1</v>
      </c>
      <c r="P172" s="18">
        <f t="shared" si="32"/>
        <v>-18.900000000000205</v>
      </c>
      <c r="Q172" s="18">
        <f t="shared" si="33"/>
        <v>27.269999999999996</v>
      </c>
      <c r="R172" s="18">
        <f t="shared" si="34"/>
        <v>-5</v>
      </c>
      <c r="S172" s="118">
        <f t="shared" si="22"/>
        <v>3.3699999999997772</v>
      </c>
      <c r="T172" s="90" t="s">
        <v>434</v>
      </c>
      <c r="U172" s="89" t="s">
        <v>432</v>
      </c>
    </row>
    <row r="173" spans="1:21" ht="20.149999999999999" customHeight="1" x14ac:dyDescent="0.35">
      <c r="A173" s="20" t="s">
        <v>479</v>
      </c>
      <c r="B173" s="20" t="s">
        <v>27</v>
      </c>
      <c r="C173" s="8" t="s">
        <v>480</v>
      </c>
      <c r="D173" s="73" t="s">
        <v>481</v>
      </c>
      <c r="E173" s="44">
        <v>28</v>
      </c>
      <c r="F173" s="21">
        <v>1027.92</v>
      </c>
      <c r="G173" s="21">
        <v>140.36000000000001</v>
      </c>
      <c r="H173" s="21">
        <v>20</v>
      </c>
      <c r="I173" s="45">
        <v>1188.2800000000002</v>
      </c>
      <c r="J173" s="37">
        <v>27</v>
      </c>
      <c r="K173" s="21">
        <v>1003.2099999999999</v>
      </c>
      <c r="L173" s="21">
        <v>130.38999999999999</v>
      </c>
      <c r="M173" s="21">
        <v>1</v>
      </c>
      <c r="N173" s="59">
        <v>1134.5999999999999</v>
      </c>
      <c r="O173" s="68">
        <f t="shared" si="31"/>
        <v>-1</v>
      </c>
      <c r="P173" s="18">
        <f t="shared" si="32"/>
        <v>-24.71000000000015</v>
      </c>
      <c r="Q173" s="18">
        <f t="shared" si="33"/>
        <v>-9.9700000000000273</v>
      </c>
      <c r="R173" s="18">
        <f t="shared" si="34"/>
        <v>-19</v>
      </c>
      <c r="S173" s="118">
        <f t="shared" si="22"/>
        <v>-53.680000000000291</v>
      </c>
      <c r="T173" s="90" t="s">
        <v>480</v>
      </c>
      <c r="U173" s="89" t="s">
        <v>481</v>
      </c>
    </row>
    <row r="174" spans="1:21" ht="20.149999999999999" customHeight="1" x14ac:dyDescent="0.35">
      <c r="A174" s="20" t="s">
        <v>478</v>
      </c>
      <c r="B174" s="20" t="s">
        <v>23</v>
      </c>
      <c r="C174" s="8" t="s">
        <v>482</v>
      </c>
      <c r="D174" s="73" t="s">
        <v>481</v>
      </c>
      <c r="E174" s="44">
        <v>21</v>
      </c>
      <c r="F174" s="21">
        <v>755.98</v>
      </c>
      <c r="G174" s="21">
        <v>96.27</v>
      </c>
      <c r="H174" s="21">
        <v>17</v>
      </c>
      <c r="I174" s="45">
        <v>869.25</v>
      </c>
      <c r="J174" s="37">
        <v>22</v>
      </c>
      <c r="K174" s="21">
        <v>758.06999999999994</v>
      </c>
      <c r="L174" s="21">
        <v>108</v>
      </c>
      <c r="M174" s="21">
        <v>29</v>
      </c>
      <c r="N174" s="59">
        <v>895.06999999999994</v>
      </c>
      <c r="O174" s="68">
        <f t="shared" si="31"/>
        <v>1</v>
      </c>
      <c r="P174" s="18">
        <f t="shared" si="32"/>
        <v>2.0899999999999181</v>
      </c>
      <c r="Q174" s="18">
        <f t="shared" si="33"/>
        <v>11.730000000000004</v>
      </c>
      <c r="R174" s="18">
        <f t="shared" si="34"/>
        <v>12</v>
      </c>
      <c r="S174" s="118">
        <f t="shared" si="22"/>
        <v>25.819999999999936</v>
      </c>
      <c r="T174" s="90" t="s">
        <v>482</v>
      </c>
      <c r="U174" s="89" t="s">
        <v>481</v>
      </c>
    </row>
    <row r="175" spans="1:21" ht="20.149999999999999" customHeight="1" x14ac:dyDescent="0.35">
      <c r="A175" s="20" t="s">
        <v>551</v>
      </c>
      <c r="B175" s="20" t="s">
        <v>81</v>
      </c>
      <c r="C175" s="8" t="s">
        <v>552</v>
      </c>
      <c r="D175" s="73" t="s">
        <v>553</v>
      </c>
      <c r="E175" s="44">
        <v>20</v>
      </c>
      <c r="F175" s="21">
        <v>785.46</v>
      </c>
      <c r="G175" s="21">
        <v>114.31</v>
      </c>
      <c r="H175" s="21">
        <v>14</v>
      </c>
      <c r="I175" s="45">
        <v>913.77</v>
      </c>
      <c r="J175" s="37">
        <v>20</v>
      </c>
      <c r="K175" s="21">
        <v>810.55000000000007</v>
      </c>
      <c r="L175" s="21">
        <v>125.63</v>
      </c>
      <c r="M175" s="21">
        <v>14</v>
      </c>
      <c r="N175" s="59">
        <v>950.18000000000006</v>
      </c>
      <c r="O175" s="68">
        <f t="shared" si="31"/>
        <v>0</v>
      </c>
      <c r="P175" s="18">
        <f t="shared" si="32"/>
        <v>25.090000000000032</v>
      </c>
      <c r="Q175" s="18">
        <f t="shared" si="33"/>
        <v>11.319999999999993</v>
      </c>
      <c r="R175" s="18">
        <f t="shared" si="34"/>
        <v>0</v>
      </c>
      <c r="S175" s="118">
        <f t="shared" si="22"/>
        <v>36.410000000000082</v>
      </c>
      <c r="T175" s="90" t="s">
        <v>552</v>
      </c>
      <c r="U175" s="89" t="s">
        <v>553</v>
      </c>
    </row>
    <row r="176" spans="1:21" ht="20.149999999999999" customHeight="1" x14ac:dyDescent="0.35">
      <c r="A176" s="20" t="s">
        <v>554</v>
      </c>
      <c r="B176" s="20" t="s">
        <v>122</v>
      </c>
      <c r="C176" s="8" t="s">
        <v>443</v>
      </c>
      <c r="D176" s="73" t="s">
        <v>553</v>
      </c>
      <c r="E176" s="44">
        <v>0</v>
      </c>
      <c r="F176" s="21">
        <v>55</v>
      </c>
      <c r="G176" s="21">
        <v>14</v>
      </c>
      <c r="H176" s="21">
        <v>0</v>
      </c>
      <c r="I176" s="45">
        <v>69</v>
      </c>
      <c r="J176" s="37">
        <v>0</v>
      </c>
      <c r="K176" s="21">
        <v>54</v>
      </c>
      <c r="L176" s="21">
        <v>15</v>
      </c>
      <c r="M176" s="21">
        <v>0</v>
      </c>
      <c r="N176" s="59">
        <v>69</v>
      </c>
      <c r="O176" s="68">
        <f t="shared" si="31"/>
        <v>0</v>
      </c>
      <c r="P176" s="18">
        <f t="shared" si="32"/>
        <v>-1</v>
      </c>
      <c r="Q176" s="18">
        <f t="shared" si="33"/>
        <v>1</v>
      </c>
      <c r="R176" s="18">
        <f t="shared" si="34"/>
        <v>0</v>
      </c>
      <c r="S176" s="118">
        <f t="shared" si="22"/>
        <v>0</v>
      </c>
      <c r="T176" s="90" t="s">
        <v>443</v>
      </c>
      <c r="U176" s="89" t="s">
        <v>553</v>
      </c>
    </row>
    <row r="177" spans="1:21" ht="20.149999999999999" customHeight="1" x14ac:dyDescent="0.35">
      <c r="A177" s="20" t="s">
        <v>556</v>
      </c>
      <c r="B177" s="20" t="s">
        <v>30</v>
      </c>
      <c r="C177" s="8" t="s">
        <v>319</v>
      </c>
      <c r="D177" s="73" t="s">
        <v>553</v>
      </c>
      <c r="E177" s="44">
        <v>41</v>
      </c>
      <c r="F177" s="21">
        <v>1507.7199999999998</v>
      </c>
      <c r="G177" s="21">
        <v>184.15</v>
      </c>
      <c r="H177" s="21">
        <v>38</v>
      </c>
      <c r="I177" s="45">
        <v>1729.87</v>
      </c>
      <c r="J177" s="37">
        <v>41</v>
      </c>
      <c r="K177" s="21">
        <v>1516.51</v>
      </c>
      <c r="L177" s="21">
        <v>174.99</v>
      </c>
      <c r="M177" s="21">
        <v>29</v>
      </c>
      <c r="N177" s="59">
        <v>1720.5</v>
      </c>
      <c r="O177" s="68">
        <f t="shared" si="31"/>
        <v>0</v>
      </c>
      <c r="P177" s="18">
        <f t="shared" si="32"/>
        <v>8.790000000000191</v>
      </c>
      <c r="Q177" s="18">
        <f t="shared" si="33"/>
        <v>-9.1599999999999966</v>
      </c>
      <c r="R177" s="18">
        <f t="shared" si="34"/>
        <v>-9</v>
      </c>
      <c r="S177" s="118">
        <f t="shared" si="22"/>
        <v>-9.3699999999998909</v>
      </c>
      <c r="T177" s="90" t="s">
        <v>319</v>
      </c>
      <c r="U177" s="89" t="s">
        <v>553</v>
      </c>
    </row>
    <row r="178" spans="1:21" ht="20.149999999999999" customHeight="1" x14ac:dyDescent="0.35">
      <c r="A178" s="20" t="s">
        <v>595</v>
      </c>
      <c r="B178" s="20" t="s">
        <v>27</v>
      </c>
      <c r="C178" s="8" t="s">
        <v>596</v>
      </c>
      <c r="D178" s="73" t="s">
        <v>553</v>
      </c>
      <c r="E178" s="44">
        <v>25</v>
      </c>
      <c r="F178" s="21">
        <v>1015.21</v>
      </c>
      <c r="G178" s="21">
        <v>115.99</v>
      </c>
      <c r="H178" s="21">
        <v>15</v>
      </c>
      <c r="I178" s="45">
        <v>1146.2</v>
      </c>
      <c r="J178" s="37">
        <v>26</v>
      </c>
      <c r="K178" s="21">
        <v>1078.6399999999999</v>
      </c>
      <c r="L178" s="21">
        <v>121.12</v>
      </c>
      <c r="M178" s="21">
        <v>14</v>
      </c>
      <c r="N178" s="59">
        <v>1213.7599999999998</v>
      </c>
      <c r="O178" s="68">
        <f t="shared" si="31"/>
        <v>1</v>
      </c>
      <c r="P178" s="18">
        <f t="shared" si="32"/>
        <v>63.429999999999836</v>
      </c>
      <c r="Q178" s="18">
        <f t="shared" si="33"/>
        <v>5.1300000000000097</v>
      </c>
      <c r="R178" s="18">
        <f t="shared" si="34"/>
        <v>-1</v>
      </c>
      <c r="S178" s="118">
        <f t="shared" si="22"/>
        <v>67.559999999999718</v>
      </c>
      <c r="T178" s="90" t="s">
        <v>596</v>
      </c>
      <c r="U178" s="89" t="s">
        <v>553</v>
      </c>
    </row>
    <row r="179" spans="1:21" ht="20.149999999999999" customHeight="1" x14ac:dyDescent="0.35">
      <c r="A179" s="20" t="s">
        <v>407</v>
      </c>
      <c r="B179" s="20" t="s">
        <v>11</v>
      </c>
      <c r="C179" s="8" t="s">
        <v>408</v>
      </c>
      <c r="D179" s="73" t="s">
        <v>409</v>
      </c>
      <c r="E179" s="44">
        <v>0</v>
      </c>
      <c r="F179" s="21">
        <v>176.17000000000002</v>
      </c>
      <c r="G179" s="21">
        <v>16.829999999999998</v>
      </c>
      <c r="H179" s="21">
        <v>0</v>
      </c>
      <c r="I179" s="45">
        <v>193</v>
      </c>
      <c r="J179" s="37">
        <v>0</v>
      </c>
      <c r="K179" s="21">
        <v>180.08</v>
      </c>
      <c r="L179" s="21">
        <v>12.92</v>
      </c>
      <c r="M179" s="21">
        <v>0</v>
      </c>
      <c r="N179" s="59">
        <v>193</v>
      </c>
      <c r="O179" s="68">
        <f t="shared" si="31"/>
        <v>0</v>
      </c>
      <c r="P179" s="18">
        <f t="shared" si="32"/>
        <v>3.9099999999999966</v>
      </c>
      <c r="Q179" s="18">
        <f t="shared" si="33"/>
        <v>-3.9099999999999984</v>
      </c>
      <c r="R179" s="18">
        <f t="shared" si="34"/>
        <v>0</v>
      </c>
      <c r="S179" s="118">
        <f t="shared" si="22"/>
        <v>0</v>
      </c>
      <c r="T179" s="90" t="s">
        <v>408</v>
      </c>
      <c r="U179" s="89" t="s">
        <v>409</v>
      </c>
    </row>
    <row r="180" spans="1:21" ht="20.149999999999999" customHeight="1" x14ac:dyDescent="0.35">
      <c r="A180" s="20" t="s">
        <v>410</v>
      </c>
      <c r="B180" s="20" t="s">
        <v>30</v>
      </c>
      <c r="C180" s="8" t="s">
        <v>411</v>
      </c>
      <c r="D180" s="73" t="s">
        <v>409</v>
      </c>
      <c r="E180" s="44">
        <v>47</v>
      </c>
      <c r="F180" s="21">
        <v>1690.98</v>
      </c>
      <c r="G180" s="21">
        <v>214.76</v>
      </c>
      <c r="H180" s="21">
        <v>20</v>
      </c>
      <c r="I180" s="45">
        <v>1925.74</v>
      </c>
      <c r="J180" s="37">
        <v>47</v>
      </c>
      <c r="K180" s="21">
        <v>1628.68</v>
      </c>
      <c r="L180" s="21">
        <v>233.41</v>
      </c>
      <c r="M180" s="21">
        <v>25</v>
      </c>
      <c r="N180" s="59">
        <v>1887.0900000000001</v>
      </c>
      <c r="O180" s="68">
        <f t="shared" si="31"/>
        <v>0</v>
      </c>
      <c r="P180" s="18">
        <f t="shared" si="32"/>
        <v>-62.299999999999955</v>
      </c>
      <c r="Q180" s="18">
        <f t="shared" si="33"/>
        <v>18.650000000000006</v>
      </c>
      <c r="R180" s="18">
        <f t="shared" si="34"/>
        <v>5</v>
      </c>
      <c r="S180" s="118">
        <f t="shared" si="22"/>
        <v>-38.649999999999864</v>
      </c>
      <c r="T180" s="90" t="s">
        <v>411</v>
      </c>
      <c r="U180" s="89" t="s">
        <v>409</v>
      </c>
    </row>
    <row r="181" spans="1:21" ht="20.149999999999999" customHeight="1" x14ac:dyDescent="0.35">
      <c r="A181" s="20" t="s">
        <v>422</v>
      </c>
      <c r="B181" s="20" t="s">
        <v>55</v>
      </c>
      <c r="C181" s="8" t="s">
        <v>423</v>
      </c>
      <c r="D181" s="73" t="s">
        <v>409</v>
      </c>
      <c r="E181" s="44">
        <v>20</v>
      </c>
      <c r="F181" s="21">
        <v>750.62</v>
      </c>
      <c r="G181" s="21">
        <v>105.24</v>
      </c>
      <c r="H181" s="21">
        <v>21</v>
      </c>
      <c r="I181" s="45">
        <v>876.86</v>
      </c>
      <c r="J181" s="37">
        <v>20</v>
      </c>
      <c r="K181" s="21">
        <v>759.23</v>
      </c>
      <c r="L181" s="21">
        <v>98.77</v>
      </c>
      <c r="M181" s="21">
        <v>14</v>
      </c>
      <c r="N181" s="59">
        <v>872</v>
      </c>
      <c r="O181" s="68">
        <f t="shared" si="31"/>
        <v>0</v>
      </c>
      <c r="P181" s="18">
        <f t="shared" si="32"/>
        <v>8.6100000000000136</v>
      </c>
      <c r="Q181" s="18">
        <f t="shared" si="33"/>
        <v>-6.4699999999999989</v>
      </c>
      <c r="R181" s="18">
        <f t="shared" si="34"/>
        <v>-7</v>
      </c>
      <c r="S181" s="118">
        <f t="shared" si="22"/>
        <v>-4.8600000000000136</v>
      </c>
      <c r="T181" s="90" t="s">
        <v>423</v>
      </c>
      <c r="U181" s="89" t="s">
        <v>409</v>
      </c>
    </row>
    <row r="182" spans="1:21" ht="20.149999999999999" customHeight="1" x14ac:dyDescent="0.35">
      <c r="A182" s="20" t="s">
        <v>500</v>
      </c>
      <c r="B182" s="20" t="s">
        <v>27</v>
      </c>
      <c r="C182" s="8" t="s">
        <v>501</v>
      </c>
      <c r="D182" s="73" t="s">
        <v>409</v>
      </c>
      <c r="E182" s="44">
        <v>18</v>
      </c>
      <c r="F182" s="21">
        <v>673.93999999999994</v>
      </c>
      <c r="G182" s="21">
        <v>121.13</v>
      </c>
      <c r="H182" s="21">
        <v>11</v>
      </c>
      <c r="I182" s="45">
        <v>806.06999999999994</v>
      </c>
      <c r="J182" s="37">
        <v>18</v>
      </c>
      <c r="K182" s="21">
        <v>634.38</v>
      </c>
      <c r="L182" s="21">
        <v>145.25</v>
      </c>
      <c r="M182" s="21">
        <v>11</v>
      </c>
      <c r="N182" s="59">
        <v>790.63</v>
      </c>
      <c r="O182" s="68">
        <f t="shared" si="31"/>
        <v>0</v>
      </c>
      <c r="P182" s="18">
        <f t="shared" si="32"/>
        <v>-39.559999999999945</v>
      </c>
      <c r="Q182" s="18">
        <f t="shared" si="33"/>
        <v>24.120000000000005</v>
      </c>
      <c r="R182" s="18">
        <f t="shared" si="34"/>
        <v>0</v>
      </c>
      <c r="S182" s="118">
        <f t="shared" si="22"/>
        <v>-15.439999999999941</v>
      </c>
      <c r="T182" s="90" t="s">
        <v>501</v>
      </c>
      <c r="U182" s="89" t="s">
        <v>409</v>
      </c>
    </row>
    <row r="183" spans="1:21" ht="20.149999999999999" customHeight="1" x14ac:dyDescent="0.35">
      <c r="A183" s="20" t="s">
        <v>561</v>
      </c>
      <c r="B183" s="20" t="s">
        <v>27</v>
      </c>
      <c r="C183" s="8" t="s">
        <v>562</v>
      </c>
      <c r="D183" s="73" t="s">
        <v>563</v>
      </c>
      <c r="E183" s="44">
        <v>24</v>
      </c>
      <c r="F183" s="21">
        <v>930.68000000000006</v>
      </c>
      <c r="G183" s="21">
        <v>177.77</v>
      </c>
      <c r="H183" s="21">
        <v>11</v>
      </c>
      <c r="I183" s="45">
        <v>1119.45</v>
      </c>
      <c r="J183" s="37">
        <v>25</v>
      </c>
      <c r="K183" s="21">
        <v>892.43</v>
      </c>
      <c r="L183" s="21">
        <v>209.33</v>
      </c>
      <c r="M183" s="21">
        <v>0</v>
      </c>
      <c r="N183" s="59">
        <v>1101.76</v>
      </c>
      <c r="O183" s="68">
        <f t="shared" si="31"/>
        <v>1</v>
      </c>
      <c r="P183" s="18">
        <f t="shared" si="32"/>
        <v>-38.250000000000114</v>
      </c>
      <c r="Q183" s="18">
        <f t="shared" si="33"/>
        <v>31.560000000000002</v>
      </c>
      <c r="R183" s="18">
        <f t="shared" si="34"/>
        <v>-11</v>
      </c>
      <c r="S183" s="118">
        <f t="shared" si="22"/>
        <v>-17.690000000000055</v>
      </c>
      <c r="T183" s="90" t="s">
        <v>562</v>
      </c>
      <c r="U183" s="89" t="s">
        <v>563</v>
      </c>
    </row>
    <row r="184" spans="1:21" ht="20.149999999999999" customHeight="1" x14ac:dyDescent="0.35">
      <c r="A184" s="20" t="s">
        <v>560</v>
      </c>
      <c r="B184" s="20" t="s">
        <v>49</v>
      </c>
      <c r="C184" s="8" t="s">
        <v>564</v>
      </c>
      <c r="D184" s="73" t="s">
        <v>563</v>
      </c>
      <c r="E184" s="44">
        <v>25</v>
      </c>
      <c r="F184" s="21">
        <v>815.2</v>
      </c>
      <c r="G184" s="21">
        <v>238.77</v>
      </c>
      <c r="H184" s="21">
        <v>23</v>
      </c>
      <c r="I184" s="45">
        <v>1076.97</v>
      </c>
      <c r="J184" s="37">
        <v>26</v>
      </c>
      <c r="K184" s="21">
        <v>870.8599999999999</v>
      </c>
      <c r="L184" s="21">
        <v>219.68</v>
      </c>
      <c r="M184" s="21">
        <v>34</v>
      </c>
      <c r="N184" s="59">
        <v>1124.54</v>
      </c>
      <c r="O184" s="68">
        <f t="shared" si="31"/>
        <v>1</v>
      </c>
      <c r="P184" s="18">
        <f t="shared" si="32"/>
        <v>55.659999999999854</v>
      </c>
      <c r="Q184" s="18">
        <f t="shared" si="33"/>
        <v>-19.090000000000003</v>
      </c>
      <c r="R184" s="18">
        <f t="shared" si="34"/>
        <v>11</v>
      </c>
      <c r="S184" s="118">
        <f t="shared" si="22"/>
        <v>47.569999999999936</v>
      </c>
      <c r="T184" s="90" t="s">
        <v>564</v>
      </c>
      <c r="U184" s="89" t="s">
        <v>563</v>
      </c>
    </row>
    <row r="185" spans="1:21" ht="20.149999999999999" customHeight="1" x14ac:dyDescent="0.35">
      <c r="A185" s="20" t="s">
        <v>517</v>
      </c>
      <c r="B185" s="20" t="s">
        <v>49</v>
      </c>
      <c r="C185" s="8" t="s">
        <v>242</v>
      </c>
      <c r="D185" s="73" t="s">
        <v>518</v>
      </c>
      <c r="E185" s="44">
        <v>51</v>
      </c>
      <c r="F185" s="21">
        <v>1862.81</v>
      </c>
      <c r="G185" s="21">
        <v>250.89</v>
      </c>
      <c r="H185" s="21">
        <v>31</v>
      </c>
      <c r="I185" s="45">
        <v>2144.6999999999998</v>
      </c>
      <c r="J185" s="37">
        <v>51</v>
      </c>
      <c r="K185" s="21">
        <v>1842.7499999999998</v>
      </c>
      <c r="L185" s="21">
        <v>244.82</v>
      </c>
      <c r="M185" s="21">
        <v>44</v>
      </c>
      <c r="N185" s="59">
        <v>2131.5699999999997</v>
      </c>
      <c r="O185" s="68">
        <f t="shared" si="31"/>
        <v>0</v>
      </c>
      <c r="P185" s="18">
        <f t="shared" si="32"/>
        <v>-20.060000000000173</v>
      </c>
      <c r="Q185" s="18">
        <f t="shared" si="33"/>
        <v>-6.0699999999999932</v>
      </c>
      <c r="R185" s="18">
        <f t="shared" si="34"/>
        <v>13</v>
      </c>
      <c r="S185" s="118">
        <f t="shared" si="22"/>
        <v>-13.130000000000109</v>
      </c>
      <c r="T185" s="90" t="s">
        <v>242</v>
      </c>
      <c r="U185" s="89" t="s">
        <v>518</v>
      </c>
    </row>
    <row r="186" spans="1:21" ht="20.149999999999999" customHeight="1" x14ac:dyDescent="0.35">
      <c r="A186" s="20" t="s">
        <v>519</v>
      </c>
      <c r="B186" s="20" t="s">
        <v>27</v>
      </c>
      <c r="C186" s="8" t="s">
        <v>520</v>
      </c>
      <c r="D186" s="73" t="s">
        <v>518</v>
      </c>
      <c r="E186" s="44">
        <v>25</v>
      </c>
      <c r="F186" s="21">
        <v>971.72</v>
      </c>
      <c r="G186" s="21">
        <v>106.5</v>
      </c>
      <c r="H186" s="21">
        <v>9</v>
      </c>
      <c r="I186" s="45">
        <v>1087.22</v>
      </c>
      <c r="J186" s="37">
        <v>25</v>
      </c>
      <c r="K186" s="21">
        <v>964.42000000000007</v>
      </c>
      <c r="L186" s="21">
        <v>140.54</v>
      </c>
      <c r="M186" s="21">
        <v>0</v>
      </c>
      <c r="N186" s="59">
        <v>1104.96</v>
      </c>
      <c r="O186" s="68">
        <f t="shared" si="31"/>
        <v>0</v>
      </c>
      <c r="P186" s="18">
        <f t="shared" si="32"/>
        <v>-7.2999999999999545</v>
      </c>
      <c r="Q186" s="18">
        <f t="shared" si="33"/>
        <v>34.039999999999992</v>
      </c>
      <c r="R186" s="18">
        <f t="shared" si="34"/>
        <v>-9</v>
      </c>
      <c r="S186" s="118">
        <f t="shared" si="22"/>
        <v>17.740000000000009</v>
      </c>
      <c r="T186" s="90" t="s">
        <v>520</v>
      </c>
      <c r="U186" s="89" t="s">
        <v>518</v>
      </c>
    </row>
    <row r="187" spans="1:21" ht="20.149999999999999" customHeight="1" x14ac:dyDescent="0.35">
      <c r="A187" s="20" t="s">
        <v>605</v>
      </c>
      <c r="B187" s="20" t="s">
        <v>27</v>
      </c>
      <c r="C187" s="8" t="s">
        <v>606</v>
      </c>
      <c r="D187" s="73" t="s">
        <v>518</v>
      </c>
      <c r="E187" s="44">
        <v>12</v>
      </c>
      <c r="F187" s="21">
        <v>461.04000000000008</v>
      </c>
      <c r="G187" s="21">
        <v>79.12</v>
      </c>
      <c r="H187" s="21">
        <v>10</v>
      </c>
      <c r="I187" s="45">
        <v>550.16000000000008</v>
      </c>
      <c r="J187" s="37">
        <v>13</v>
      </c>
      <c r="K187" s="21">
        <v>491.5</v>
      </c>
      <c r="L187" s="21">
        <v>76.64</v>
      </c>
      <c r="M187" s="21">
        <v>1</v>
      </c>
      <c r="N187" s="59">
        <v>569.14</v>
      </c>
      <c r="O187" s="68">
        <f t="shared" si="31"/>
        <v>1</v>
      </c>
      <c r="P187" s="18">
        <f t="shared" si="32"/>
        <v>30.459999999999923</v>
      </c>
      <c r="Q187" s="18">
        <f t="shared" si="33"/>
        <v>-2.480000000000004</v>
      </c>
      <c r="R187" s="18">
        <f t="shared" si="34"/>
        <v>-9</v>
      </c>
      <c r="S187" s="118">
        <f t="shared" si="22"/>
        <v>18.979999999999905</v>
      </c>
      <c r="T187" s="90" t="s">
        <v>606</v>
      </c>
      <c r="U187" s="89" t="s">
        <v>518</v>
      </c>
    </row>
    <row r="188" spans="1:21" ht="20.149999999999999" customHeight="1" x14ac:dyDescent="0.35">
      <c r="A188" s="20" t="s">
        <v>604</v>
      </c>
      <c r="B188" s="20" t="s">
        <v>49</v>
      </c>
      <c r="C188" s="8" t="s">
        <v>607</v>
      </c>
      <c r="D188" s="73" t="s">
        <v>518</v>
      </c>
      <c r="E188" s="44">
        <v>9</v>
      </c>
      <c r="F188" s="21">
        <v>320.14</v>
      </c>
      <c r="G188" s="21">
        <v>70.09</v>
      </c>
      <c r="H188" s="21">
        <v>6</v>
      </c>
      <c r="I188" s="45">
        <v>396.23</v>
      </c>
      <c r="J188" s="37">
        <v>10</v>
      </c>
      <c r="K188" s="21">
        <v>318.47000000000003</v>
      </c>
      <c r="L188" s="21">
        <v>87.41</v>
      </c>
      <c r="M188" s="21">
        <v>17</v>
      </c>
      <c r="N188" s="59">
        <v>422.88</v>
      </c>
      <c r="O188" s="68">
        <f t="shared" si="31"/>
        <v>1</v>
      </c>
      <c r="P188" s="18">
        <f t="shared" si="32"/>
        <v>-1.6699999999999591</v>
      </c>
      <c r="Q188" s="18">
        <f t="shared" si="33"/>
        <v>17.319999999999993</v>
      </c>
      <c r="R188" s="18">
        <f t="shared" si="34"/>
        <v>11</v>
      </c>
      <c r="S188" s="118">
        <f t="shared" si="22"/>
        <v>26.649999999999977</v>
      </c>
      <c r="T188" s="90" t="s">
        <v>607</v>
      </c>
      <c r="U188" s="89" t="s">
        <v>518</v>
      </c>
    </row>
    <row r="189" spans="1:21" ht="20.149999999999999" customHeight="1" x14ac:dyDescent="0.35">
      <c r="A189" s="20" t="s">
        <v>598</v>
      </c>
      <c r="B189" s="20" t="s">
        <v>27</v>
      </c>
      <c r="C189" s="8" t="s">
        <v>599</v>
      </c>
      <c r="D189" s="73" t="s">
        <v>600</v>
      </c>
      <c r="E189" s="44">
        <v>20</v>
      </c>
      <c r="F189" s="21">
        <v>691.59</v>
      </c>
      <c r="G189" s="21">
        <v>152.99</v>
      </c>
      <c r="H189" s="21">
        <v>13</v>
      </c>
      <c r="I189" s="45">
        <v>857.58</v>
      </c>
      <c r="J189" s="37">
        <v>21</v>
      </c>
      <c r="K189" s="21">
        <v>709.3</v>
      </c>
      <c r="L189" s="21">
        <v>181.7</v>
      </c>
      <c r="M189" s="21">
        <v>0</v>
      </c>
      <c r="N189" s="59">
        <v>891</v>
      </c>
      <c r="O189" s="68">
        <f t="shared" si="31"/>
        <v>1</v>
      </c>
      <c r="P189" s="18">
        <f t="shared" si="32"/>
        <v>17.709999999999923</v>
      </c>
      <c r="Q189" s="18">
        <f t="shared" si="33"/>
        <v>28.70999999999998</v>
      </c>
      <c r="R189" s="18">
        <f t="shared" si="34"/>
        <v>-13</v>
      </c>
      <c r="S189" s="118">
        <f t="shared" si="22"/>
        <v>33.419999999999959</v>
      </c>
      <c r="T189" s="90" t="s">
        <v>599</v>
      </c>
      <c r="U189" s="89" t="s">
        <v>600</v>
      </c>
    </row>
    <row r="190" spans="1:21" ht="20.149999999999999" customHeight="1" x14ac:dyDescent="0.35">
      <c r="A190" s="20" t="s">
        <v>597</v>
      </c>
      <c r="B190" s="20" t="s">
        <v>23</v>
      </c>
      <c r="C190" s="8" t="s">
        <v>601</v>
      </c>
      <c r="D190" s="73" t="s">
        <v>600</v>
      </c>
      <c r="E190" s="44">
        <v>5</v>
      </c>
      <c r="F190" s="21">
        <v>240.71999999999997</v>
      </c>
      <c r="G190" s="21">
        <v>45.42</v>
      </c>
      <c r="H190" s="21">
        <v>11</v>
      </c>
      <c r="I190" s="45">
        <v>297.14</v>
      </c>
      <c r="J190" s="37">
        <v>6</v>
      </c>
      <c r="K190" s="21">
        <v>219.64000000000001</v>
      </c>
      <c r="L190" s="21">
        <v>44.46</v>
      </c>
      <c r="M190" s="21">
        <v>16</v>
      </c>
      <c r="N190" s="59">
        <v>280.10000000000002</v>
      </c>
      <c r="O190" s="68">
        <f t="shared" si="31"/>
        <v>1</v>
      </c>
      <c r="P190" s="18">
        <f t="shared" si="32"/>
        <v>-21.079999999999956</v>
      </c>
      <c r="Q190" s="18">
        <f t="shared" si="33"/>
        <v>-0.96000000000000085</v>
      </c>
      <c r="R190" s="18">
        <f t="shared" si="34"/>
        <v>5</v>
      </c>
      <c r="S190" s="118">
        <f t="shared" si="22"/>
        <v>-17.039999999999964</v>
      </c>
      <c r="T190" s="90" t="s">
        <v>601</v>
      </c>
      <c r="U190" s="89" t="s">
        <v>600</v>
      </c>
    </row>
    <row r="191" spans="1:21" ht="20.149999999999999" customHeight="1" x14ac:dyDescent="0.35">
      <c r="A191" s="20" t="s">
        <v>521</v>
      </c>
      <c r="B191" s="20" t="s">
        <v>30</v>
      </c>
      <c r="C191" s="8" t="s">
        <v>522</v>
      </c>
      <c r="D191" s="73" t="s">
        <v>523</v>
      </c>
      <c r="E191" s="44">
        <v>53</v>
      </c>
      <c r="F191" s="21">
        <v>1892.1300000000003</v>
      </c>
      <c r="G191" s="21">
        <v>322.58999999999997</v>
      </c>
      <c r="H191" s="21">
        <v>45</v>
      </c>
      <c r="I191" s="45">
        <v>2259.7200000000003</v>
      </c>
      <c r="J191" s="37">
        <v>52</v>
      </c>
      <c r="K191" s="21">
        <v>1871.1299999999999</v>
      </c>
      <c r="L191" s="21">
        <v>293.26</v>
      </c>
      <c r="M191" s="21">
        <v>34</v>
      </c>
      <c r="N191" s="59">
        <v>2198.39</v>
      </c>
      <c r="O191" s="68">
        <f t="shared" si="31"/>
        <v>-1</v>
      </c>
      <c r="P191" s="18">
        <f t="shared" si="32"/>
        <v>-21.000000000000455</v>
      </c>
      <c r="Q191" s="18">
        <f t="shared" si="33"/>
        <v>-29.329999999999984</v>
      </c>
      <c r="R191" s="18">
        <f t="shared" si="34"/>
        <v>-11</v>
      </c>
      <c r="S191" s="118">
        <f t="shared" si="22"/>
        <v>-61.330000000000382</v>
      </c>
      <c r="T191" s="90" t="s">
        <v>522</v>
      </c>
      <c r="U191" s="89" t="s">
        <v>523</v>
      </c>
    </row>
    <row r="192" spans="1:21" ht="20.149999999999999" customHeight="1" x14ac:dyDescent="0.35">
      <c r="A192" s="20" t="s">
        <v>557</v>
      </c>
      <c r="B192" s="20" t="s">
        <v>81</v>
      </c>
      <c r="C192" s="8" t="s">
        <v>319</v>
      </c>
      <c r="D192" s="73" t="s">
        <v>523</v>
      </c>
      <c r="E192" s="44">
        <v>26</v>
      </c>
      <c r="F192" s="21">
        <v>958.95999999999981</v>
      </c>
      <c r="G192" s="21">
        <v>133.74</v>
      </c>
      <c r="H192" s="21">
        <v>17</v>
      </c>
      <c r="I192" s="45">
        <v>1109.6999999999998</v>
      </c>
      <c r="J192" s="37">
        <v>26</v>
      </c>
      <c r="K192" s="21">
        <v>864.77</v>
      </c>
      <c r="L192" s="21">
        <v>184.46</v>
      </c>
      <c r="M192" s="21">
        <v>19</v>
      </c>
      <c r="N192" s="59">
        <v>1068.23</v>
      </c>
      <c r="O192" s="68">
        <f t="shared" si="31"/>
        <v>0</v>
      </c>
      <c r="P192" s="18">
        <f t="shared" si="32"/>
        <v>-94.189999999999827</v>
      </c>
      <c r="Q192" s="18">
        <f t="shared" si="33"/>
        <v>50.72</v>
      </c>
      <c r="R192" s="18">
        <f t="shared" si="34"/>
        <v>2</v>
      </c>
      <c r="S192" s="118">
        <f t="shared" si="22"/>
        <v>-41.4699999999998</v>
      </c>
      <c r="T192" s="90" t="s">
        <v>319</v>
      </c>
      <c r="U192" s="89" t="s">
        <v>523</v>
      </c>
    </row>
    <row r="193" spans="1:21" ht="20.149999999999999" customHeight="1" x14ac:dyDescent="0.35">
      <c r="A193" s="20" t="s">
        <v>439</v>
      </c>
      <c r="B193" s="20" t="s">
        <v>81</v>
      </c>
      <c r="C193" s="8" t="s">
        <v>440</v>
      </c>
      <c r="D193" s="73" t="s">
        <v>441</v>
      </c>
      <c r="E193" s="44">
        <v>20</v>
      </c>
      <c r="F193" s="21">
        <v>762.03</v>
      </c>
      <c r="G193" s="21">
        <v>126.8</v>
      </c>
      <c r="H193" s="21">
        <v>15</v>
      </c>
      <c r="I193" s="45">
        <v>903.82999999999993</v>
      </c>
      <c r="J193" s="37">
        <v>21</v>
      </c>
      <c r="K193" s="21">
        <v>782.30000000000007</v>
      </c>
      <c r="L193" s="21">
        <v>124.4</v>
      </c>
      <c r="M193" s="21">
        <v>15</v>
      </c>
      <c r="N193" s="59">
        <v>921.7</v>
      </c>
      <c r="O193" s="68">
        <f t="shared" si="31"/>
        <v>1</v>
      </c>
      <c r="P193" s="18">
        <f t="shared" si="32"/>
        <v>20.270000000000095</v>
      </c>
      <c r="Q193" s="18">
        <f t="shared" si="33"/>
        <v>-2.3999999999999915</v>
      </c>
      <c r="R193" s="18">
        <f t="shared" si="34"/>
        <v>0</v>
      </c>
      <c r="S193" s="118">
        <f t="shared" si="22"/>
        <v>17.870000000000118</v>
      </c>
      <c r="T193" s="90" t="s">
        <v>440</v>
      </c>
      <c r="U193" s="89" t="s">
        <v>441</v>
      </c>
    </row>
    <row r="194" spans="1:21" ht="20.149999999999999" customHeight="1" x14ac:dyDescent="0.35">
      <c r="A194" s="20" t="s">
        <v>442</v>
      </c>
      <c r="B194" s="20" t="s">
        <v>122</v>
      </c>
      <c r="C194" s="8" t="s">
        <v>443</v>
      </c>
      <c r="D194" s="73" t="s">
        <v>441</v>
      </c>
      <c r="E194" s="44">
        <v>0</v>
      </c>
      <c r="F194" s="21">
        <v>46</v>
      </c>
      <c r="G194" s="21">
        <v>27</v>
      </c>
      <c r="H194" s="21">
        <v>0</v>
      </c>
      <c r="I194" s="45">
        <v>73</v>
      </c>
      <c r="J194" s="37">
        <v>0</v>
      </c>
      <c r="K194" s="21">
        <v>46</v>
      </c>
      <c r="L194" s="21">
        <v>27</v>
      </c>
      <c r="M194" s="21">
        <v>0</v>
      </c>
      <c r="N194" s="59">
        <v>73</v>
      </c>
      <c r="O194" s="68">
        <f t="shared" si="31"/>
        <v>0</v>
      </c>
      <c r="P194" s="18">
        <f t="shared" si="32"/>
        <v>0</v>
      </c>
      <c r="Q194" s="18">
        <f t="shared" si="33"/>
        <v>0</v>
      </c>
      <c r="R194" s="18">
        <f t="shared" si="34"/>
        <v>0</v>
      </c>
      <c r="S194" s="118">
        <f t="shared" si="22"/>
        <v>0</v>
      </c>
      <c r="T194" s="90" t="s">
        <v>443</v>
      </c>
      <c r="U194" s="89" t="s">
        <v>441</v>
      </c>
    </row>
    <row r="195" spans="1:21" ht="20.149999999999999" customHeight="1" x14ac:dyDescent="0.35">
      <c r="A195" s="20" t="s">
        <v>444</v>
      </c>
      <c r="B195" s="20" t="s">
        <v>30</v>
      </c>
      <c r="C195" s="8" t="s">
        <v>227</v>
      </c>
      <c r="D195" s="73" t="s">
        <v>441</v>
      </c>
      <c r="E195" s="44">
        <v>44</v>
      </c>
      <c r="F195" s="21">
        <v>1676.56</v>
      </c>
      <c r="G195" s="21">
        <v>241.66</v>
      </c>
      <c r="H195" s="21">
        <v>18</v>
      </c>
      <c r="I195" s="45">
        <v>1936.22</v>
      </c>
      <c r="J195" s="37">
        <v>42</v>
      </c>
      <c r="K195" s="21">
        <v>1620.72</v>
      </c>
      <c r="L195" s="21">
        <v>243.27</v>
      </c>
      <c r="M195" s="21">
        <v>23</v>
      </c>
      <c r="N195" s="59">
        <v>1886.99</v>
      </c>
      <c r="O195" s="68">
        <f t="shared" si="31"/>
        <v>-2</v>
      </c>
      <c r="P195" s="18">
        <f t="shared" si="32"/>
        <v>-55.839999999999918</v>
      </c>
      <c r="Q195" s="18">
        <f t="shared" si="33"/>
        <v>1.6100000000000136</v>
      </c>
      <c r="R195" s="18">
        <f t="shared" si="34"/>
        <v>5</v>
      </c>
      <c r="S195" s="118">
        <f t="shared" si="22"/>
        <v>-49.230000000000018</v>
      </c>
      <c r="T195" s="90" t="s">
        <v>227</v>
      </c>
      <c r="U195" s="89" t="s">
        <v>441</v>
      </c>
    </row>
    <row r="196" spans="1:21" ht="20.149999999999999" customHeight="1" x14ac:dyDescent="0.35">
      <c r="A196" s="20" t="s">
        <v>534</v>
      </c>
      <c r="B196" s="20" t="s">
        <v>55</v>
      </c>
      <c r="C196" s="8" t="s">
        <v>535</v>
      </c>
      <c r="D196" s="73" t="s">
        <v>536</v>
      </c>
      <c r="E196" s="44">
        <v>26</v>
      </c>
      <c r="F196" s="21">
        <v>932.68</v>
      </c>
      <c r="G196" s="21">
        <v>134.91999999999999</v>
      </c>
      <c r="H196" s="21">
        <v>14</v>
      </c>
      <c r="I196" s="45">
        <v>1081.5999999999999</v>
      </c>
      <c r="J196" s="37">
        <v>25</v>
      </c>
      <c r="K196" s="21">
        <v>871.28</v>
      </c>
      <c r="L196" s="21">
        <v>134.77000000000001</v>
      </c>
      <c r="M196" s="21">
        <v>18</v>
      </c>
      <c r="N196" s="59">
        <v>1024.05</v>
      </c>
      <c r="O196" s="68">
        <f t="shared" si="31"/>
        <v>-1</v>
      </c>
      <c r="P196" s="18">
        <f t="shared" si="32"/>
        <v>-61.399999999999977</v>
      </c>
      <c r="Q196" s="18">
        <f t="shared" si="33"/>
        <v>-0.14999999999997726</v>
      </c>
      <c r="R196" s="18">
        <f t="shared" si="34"/>
        <v>4</v>
      </c>
      <c r="S196" s="118">
        <f t="shared" si="22"/>
        <v>-57.549999999999955</v>
      </c>
      <c r="T196" s="90" t="s">
        <v>535</v>
      </c>
      <c r="U196" s="89" t="s">
        <v>536</v>
      </c>
    </row>
    <row r="197" spans="1:21" ht="20.149999999999999" customHeight="1" x14ac:dyDescent="0.35">
      <c r="A197" s="20" t="s">
        <v>555</v>
      </c>
      <c r="B197" s="20" t="s">
        <v>30</v>
      </c>
      <c r="C197" s="8" t="s">
        <v>266</v>
      </c>
      <c r="D197" s="73" t="s">
        <v>536</v>
      </c>
      <c r="E197" s="44">
        <v>36</v>
      </c>
      <c r="F197" s="21">
        <v>1285.47</v>
      </c>
      <c r="G197" s="21">
        <v>188.78</v>
      </c>
      <c r="H197" s="21">
        <v>56</v>
      </c>
      <c r="I197" s="45">
        <v>1530.25</v>
      </c>
      <c r="J197" s="37">
        <v>36</v>
      </c>
      <c r="K197" s="21">
        <v>1314.46</v>
      </c>
      <c r="L197" s="21">
        <v>196.27</v>
      </c>
      <c r="M197" s="21">
        <v>24</v>
      </c>
      <c r="N197" s="59">
        <v>1534.73</v>
      </c>
      <c r="O197" s="68">
        <f t="shared" ref="O197:O228" si="35">J197-E197</f>
        <v>0</v>
      </c>
      <c r="P197" s="18">
        <f t="shared" ref="P197:P228" si="36">K197-F197</f>
        <v>28.990000000000009</v>
      </c>
      <c r="Q197" s="18">
        <f t="shared" ref="Q197:Q228" si="37">L197-G197</f>
        <v>7.4900000000000091</v>
      </c>
      <c r="R197" s="18">
        <f t="shared" ref="R197:R228" si="38">M197-H197</f>
        <v>-32</v>
      </c>
      <c r="S197" s="118">
        <f t="shared" si="22"/>
        <v>4.4800000000000182</v>
      </c>
      <c r="T197" s="90" t="s">
        <v>266</v>
      </c>
      <c r="U197" s="89" t="s">
        <v>536</v>
      </c>
    </row>
    <row r="198" spans="1:21" ht="20.149999999999999" customHeight="1" x14ac:dyDescent="0.35">
      <c r="A198" s="20" t="s">
        <v>558</v>
      </c>
      <c r="B198" s="20" t="s">
        <v>55</v>
      </c>
      <c r="C198" s="8" t="s">
        <v>559</v>
      </c>
      <c r="D198" s="73" t="s">
        <v>536</v>
      </c>
      <c r="E198" s="44">
        <v>21</v>
      </c>
      <c r="F198" s="21">
        <v>755.75000000000011</v>
      </c>
      <c r="G198" s="21">
        <v>111.64</v>
      </c>
      <c r="H198" s="21">
        <v>24</v>
      </c>
      <c r="I198" s="45">
        <v>891.3900000000001</v>
      </c>
      <c r="J198" s="37">
        <v>21</v>
      </c>
      <c r="K198" s="21">
        <v>757.7</v>
      </c>
      <c r="L198" s="21">
        <v>131.16999999999999</v>
      </c>
      <c r="M198" s="21">
        <v>16</v>
      </c>
      <c r="N198" s="59">
        <v>904.87</v>
      </c>
      <c r="O198" s="68">
        <f t="shared" si="35"/>
        <v>0</v>
      </c>
      <c r="P198" s="18">
        <f t="shared" si="36"/>
        <v>1.9499999999999318</v>
      </c>
      <c r="Q198" s="18">
        <f t="shared" si="37"/>
        <v>19.529999999999987</v>
      </c>
      <c r="R198" s="18">
        <f t="shared" si="38"/>
        <v>-8</v>
      </c>
      <c r="S198" s="118">
        <f t="shared" ref="S198:S261" si="39">N198-I198</f>
        <v>13.479999999999905</v>
      </c>
      <c r="T198" s="90" t="s">
        <v>559</v>
      </c>
      <c r="U198" s="89" t="s">
        <v>536</v>
      </c>
    </row>
    <row r="199" spans="1:21" ht="20.149999999999999" customHeight="1" x14ac:dyDescent="0.35">
      <c r="A199" s="20" t="s">
        <v>546</v>
      </c>
      <c r="B199" s="20" t="s">
        <v>55</v>
      </c>
      <c r="C199" s="8" t="s">
        <v>547</v>
      </c>
      <c r="D199" s="73" t="s">
        <v>548</v>
      </c>
      <c r="E199" s="44">
        <v>23</v>
      </c>
      <c r="F199" s="21">
        <v>879.8900000000001</v>
      </c>
      <c r="G199" s="21">
        <v>121.3</v>
      </c>
      <c r="H199" s="21">
        <v>21</v>
      </c>
      <c r="I199" s="45">
        <v>1022.19</v>
      </c>
      <c r="J199" s="37">
        <v>22</v>
      </c>
      <c r="K199" s="21">
        <v>860.17</v>
      </c>
      <c r="L199" s="21">
        <v>146.04</v>
      </c>
      <c r="M199" s="21">
        <v>17</v>
      </c>
      <c r="N199" s="59">
        <v>1023.2099999999999</v>
      </c>
      <c r="O199" s="68">
        <f t="shared" si="35"/>
        <v>-1</v>
      </c>
      <c r="P199" s="18">
        <f t="shared" si="36"/>
        <v>-19.720000000000141</v>
      </c>
      <c r="Q199" s="18">
        <f t="shared" si="37"/>
        <v>24.739999999999995</v>
      </c>
      <c r="R199" s="18">
        <f t="shared" si="38"/>
        <v>-4</v>
      </c>
      <c r="S199" s="118">
        <f t="shared" si="39"/>
        <v>1.0199999999998681</v>
      </c>
      <c r="T199" s="90" t="s">
        <v>547</v>
      </c>
      <c r="U199" s="89" t="s">
        <v>548</v>
      </c>
    </row>
    <row r="200" spans="1:21" ht="20.149999999999999" customHeight="1" x14ac:dyDescent="0.35">
      <c r="A200" s="20" t="s">
        <v>570</v>
      </c>
      <c r="B200" s="20" t="s">
        <v>30</v>
      </c>
      <c r="C200" s="8" t="s">
        <v>571</v>
      </c>
      <c r="D200" s="73" t="s">
        <v>548</v>
      </c>
      <c r="E200" s="44">
        <v>38</v>
      </c>
      <c r="F200" s="21">
        <v>1328.6200000000001</v>
      </c>
      <c r="G200" s="21">
        <v>169.59</v>
      </c>
      <c r="H200" s="21">
        <v>19</v>
      </c>
      <c r="I200" s="45">
        <v>1517.21</v>
      </c>
      <c r="J200" s="37">
        <v>40</v>
      </c>
      <c r="K200" s="21">
        <v>1377.16</v>
      </c>
      <c r="L200" s="21">
        <v>176.35</v>
      </c>
      <c r="M200" s="21">
        <v>22</v>
      </c>
      <c r="N200" s="59">
        <v>1575.51</v>
      </c>
      <c r="O200" s="68">
        <f t="shared" si="35"/>
        <v>2</v>
      </c>
      <c r="P200" s="18">
        <f t="shared" si="36"/>
        <v>48.539999999999964</v>
      </c>
      <c r="Q200" s="18">
        <f t="shared" si="37"/>
        <v>6.7599999999999909</v>
      </c>
      <c r="R200" s="18">
        <f t="shared" si="38"/>
        <v>3</v>
      </c>
      <c r="S200" s="118">
        <f t="shared" si="39"/>
        <v>58.299999999999955</v>
      </c>
      <c r="T200" s="90" t="s">
        <v>571</v>
      </c>
      <c r="U200" s="89" t="s">
        <v>548</v>
      </c>
    </row>
    <row r="201" spans="1:21" ht="20.149999999999999" customHeight="1" x14ac:dyDescent="0.35">
      <c r="A201" s="20" t="s">
        <v>572</v>
      </c>
      <c r="B201" s="20" t="s">
        <v>122</v>
      </c>
      <c r="C201" s="8" t="s">
        <v>443</v>
      </c>
      <c r="D201" s="73" t="s">
        <v>548</v>
      </c>
      <c r="E201" s="44">
        <v>0</v>
      </c>
      <c r="F201" s="21">
        <v>67.5</v>
      </c>
      <c r="G201" s="21">
        <v>3</v>
      </c>
      <c r="H201" s="21">
        <v>0</v>
      </c>
      <c r="I201" s="45">
        <v>70.5</v>
      </c>
      <c r="J201" s="37">
        <v>0</v>
      </c>
      <c r="K201" s="21">
        <v>67</v>
      </c>
      <c r="L201" s="21">
        <v>3.5</v>
      </c>
      <c r="M201" s="21">
        <v>0</v>
      </c>
      <c r="N201" s="59">
        <v>70.5</v>
      </c>
      <c r="O201" s="68">
        <f t="shared" si="35"/>
        <v>0</v>
      </c>
      <c r="P201" s="18">
        <f t="shared" si="36"/>
        <v>-0.5</v>
      </c>
      <c r="Q201" s="18">
        <f t="shared" si="37"/>
        <v>0.5</v>
      </c>
      <c r="R201" s="18">
        <f t="shared" si="38"/>
        <v>0</v>
      </c>
      <c r="S201" s="118">
        <f t="shared" si="39"/>
        <v>0</v>
      </c>
      <c r="T201" s="90" t="s">
        <v>443</v>
      </c>
      <c r="U201" s="89" t="s">
        <v>548</v>
      </c>
    </row>
    <row r="202" spans="1:21" ht="20.149999999999999" customHeight="1" x14ac:dyDescent="0.35">
      <c r="A202" s="20" t="s">
        <v>587</v>
      </c>
      <c r="B202" s="20" t="s">
        <v>27</v>
      </c>
      <c r="C202" s="8" t="s">
        <v>588</v>
      </c>
      <c r="D202" s="73" t="s">
        <v>548</v>
      </c>
      <c r="E202" s="44">
        <v>29</v>
      </c>
      <c r="F202" s="21">
        <v>1132.7400000000002</v>
      </c>
      <c r="G202" s="21">
        <v>168.33</v>
      </c>
      <c r="H202" s="21">
        <v>16</v>
      </c>
      <c r="I202" s="45">
        <v>1317.0700000000002</v>
      </c>
      <c r="J202" s="37">
        <v>29</v>
      </c>
      <c r="K202" s="21">
        <v>1160.31</v>
      </c>
      <c r="L202" s="21">
        <v>186.1</v>
      </c>
      <c r="M202" s="21">
        <v>0</v>
      </c>
      <c r="N202" s="59">
        <v>1346.4099999999999</v>
      </c>
      <c r="O202" s="68">
        <f t="shared" si="35"/>
        <v>0</v>
      </c>
      <c r="P202" s="18">
        <f t="shared" si="36"/>
        <v>27.569999999999709</v>
      </c>
      <c r="Q202" s="18">
        <f t="shared" si="37"/>
        <v>17.769999999999982</v>
      </c>
      <c r="R202" s="18">
        <f t="shared" si="38"/>
        <v>-16</v>
      </c>
      <c r="S202" s="118">
        <f t="shared" si="39"/>
        <v>29.339999999999691</v>
      </c>
      <c r="T202" s="90" t="s">
        <v>588</v>
      </c>
      <c r="U202" s="89" t="s">
        <v>548</v>
      </c>
    </row>
    <row r="203" spans="1:21" ht="20.149999999999999" customHeight="1" x14ac:dyDescent="0.35">
      <c r="A203" s="20" t="s">
        <v>586</v>
      </c>
      <c r="B203" s="20" t="s">
        <v>49</v>
      </c>
      <c r="C203" s="8" t="s">
        <v>182</v>
      </c>
      <c r="D203" s="73" t="s">
        <v>548</v>
      </c>
      <c r="E203" s="44">
        <v>11</v>
      </c>
      <c r="F203" s="21">
        <v>405.33000000000004</v>
      </c>
      <c r="G203" s="21">
        <v>70.16</v>
      </c>
      <c r="H203" s="21">
        <v>21</v>
      </c>
      <c r="I203" s="45">
        <v>496.49</v>
      </c>
      <c r="J203" s="37">
        <v>10</v>
      </c>
      <c r="K203" s="21">
        <v>360.19</v>
      </c>
      <c r="L203" s="21">
        <v>54.51</v>
      </c>
      <c r="M203" s="21">
        <v>30</v>
      </c>
      <c r="N203" s="59">
        <v>444.7</v>
      </c>
      <c r="O203" s="68">
        <f t="shared" si="35"/>
        <v>-1</v>
      </c>
      <c r="P203" s="18">
        <f t="shared" si="36"/>
        <v>-45.140000000000043</v>
      </c>
      <c r="Q203" s="18">
        <f t="shared" si="37"/>
        <v>-15.649999999999999</v>
      </c>
      <c r="R203" s="18">
        <f t="shared" si="38"/>
        <v>9</v>
      </c>
      <c r="S203" s="118">
        <f t="shared" si="39"/>
        <v>-51.79000000000002</v>
      </c>
      <c r="T203" s="90" t="s">
        <v>182</v>
      </c>
      <c r="U203" s="89" t="s">
        <v>548</v>
      </c>
    </row>
    <row r="204" spans="1:21" ht="20.149999999999999" customHeight="1" x14ac:dyDescent="0.35">
      <c r="A204" s="20" t="s">
        <v>612</v>
      </c>
      <c r="B204" s="20" t="s">
        <v>122</v>
      </c>
      <c r="C204" s="8" t="s">
        <v>613</v>
      </c>
      <c r="D204" s="73" t="s">
        <v>614</v>
      </c>
      <c r="E204" s="44">
        <v>0</v>
      </c>
      <c r="F204" s="21">
        <v>124.28</v>
      </c>
      <c r="G204" s="21">
        <v>19.72</v>
      </c>
      <c r="H204" s="21">
        <v>0</v>
      </c>
      <c r="I204" s="45">
        <v>144</v>
      </c>
      <c r="J204" s="37">
        <v>0</v>
      </c>
      <c r="K204" s="21">
        <v>120.33</v>
      </c>
      <c r="L204" s="21">
        <v>17.670000000000002</v>
      </c>
      <c r="M204" s="21">
        <v>0</v>
      </c>
      <c r="N204" s="59">
        <v>138</v>
      </c>
      <c r="O204" s="68">
        <f t="shared" si="35"/>
        <v>0</v>
      </c>
      <c r="P204" s="18">
        <f t="shared" si="36"/>
        <v>-3.9500000000000028</v>
      </c>
      <c r="Q204" s="18">
        <f t="shared" si="37"/>
        <v>-2.0499999999999972</v>
      </c>
      <c r="R204" s="18">
        <f t="shared" si="38"/>
        <v>0</v>
      </c>
      <c r="S204" s="118">
        <f t="shared" si="39"/>
        <v>-6</v>
      </c>
      <c r="T204" s="90" t="s">
        <v>613</v>
      </c>
      <c r="U204" s="89" t="s">
        <v>614</v>
      </c>
    </row>
    <row r="205" spans="1:21" ht="20.149999999999999" customHeight="1" x14ac:dyDescent="0.35">
      <c r="A205" s="20" t="s">
        <v>611</v>
      </c>
      <c r="B205" s="20" t="s">
        <v>30</v>
      </c>
      <c r="C205" s="8" t="s">
        <v>615</v>
      </c>
      <c r="D205" s="73" t="s">
        <v>614</v>
      </c>
      <c r="E205" s="44">
        <v>21</v>
      </c>
      <c r="F205" s="21">
        <v>734.75</v>
      </c>
      <c r="G205" s="21">
        <v>94.49</v>
      </c>
      <c r="H205" s="21">
        <v>16</v>
      </c>
      <c r="I205" s="45">
        <v>845.24</v>
      </c>
      <c r="J205" s="37">
        <v>21</v>
      </c>
      <c r="K205" s="21">
        <v>761.56</v>
      </c>
      <c r="L205" s="21">
        <v>86.32</v>
      </c>
      <c r="M205" s="21">
        <v>18</v>
      </c>
      <c r="N205" s="59">
        <v>865.87999999999988</v>
      </c>
      <c r="O205" s="68">
        <f t="shared" si="35"/>
        <v>0</v>
      </c>
      <c r="P205" s="18">
        <f t="shared" si="36"/>
        <v>26.809999999999945</v>
      </c>
      <c r="Q205" s="18">
        <f t="shared" si="37"/>
        <v>-8.1700000000000017</v>
      </c>
      <c r="R205" s="18">
        <f t="shared" si="38"/>
        <v>2</v>
      </c>
      <c r="S205" s="118">
        <f t="shared" si="39"/>
        <v>20.639999999999873</v>
      </c>
      <c r="T205" s="90" t="s">
        <v>615</v>
      </c>
      <c r="U205" s="89" t="s">
        <v>614</v>
      </c>
    </row>
    <row r="206" spans="1:21" ht="20.149999999999999" customHeight="1" x14ac:dyDescent="0.35">
      <c r="A206" s="20" t="s">
        <v>427</v>
      </c>
      <c r="B206" s="20" t="s">
        <v>30</v>
      </c>
      <c r="C206" s="8" t="s">
        <v>428</v>
      </c>
      <c r="D206" s="73" t="s">
        <v>429</v>
      </c>
      <c r="E206" s="44">
        <v>52</v>
      </c>
      <c r="F206" s="21">
        <v>1888.0000000000002</v>
      </c>
      <c r="G206" s="21">
        <v>284.82</v>
      </c>
      <c r="H206" s="21">
        <v>10</v>
      </c>
      <c r="I206" s="45">
        <v>2182.8200000000002</v>
      </c>
      <c r="J206" s="37">
        <v>51</v>
      </c>
      <c r="K206" s="21">
        <v>1849.9099999999999</v>
      </c>
      <c r="L206" s="21">
        <v>285.33</v>
      </c>
      <c r="M206" s="21">
        <v>10</v>
      </c>
      <c r="N206" s="59">
        <v>2145.2399999999998</v>
      </c>
      <c r="O206" s="68">
        <f t="shared" si="35"/>
        <v>-1</v>
      </c>
      <c r="P206" s="18">
        <f t="shared" si="36"/>
        <v>-38.090000000000373</v>
      </c>
      <c r="Q206" s="18">
        <f t="shared" si="37"/>
        <v>0.50999999999999091</v>
      </c>
      <c r="R206" s="18">
        <f t="shared" si="38"/>
        <v>0</v>
      </c>
      <c r="S206" s="118">
        <f t="shared" si="39"/>
        <v>-37.580000000000382</v>
      </c>
      <c r="T206" s="90" t="s">
        <v>428</v>
      </c>
      <c r="U206" s="89" t="s">
        <v>429</v>
      </c>
    </row>
    <row r="207" spans="1:21" ht="20.149999999999999" customHeight="1" x14ac:dyDescent="0.35">
      <c r="A207" s="20" t="s">
        <v>490</v>
      </c>
      <c r="B207" s="20" t="s">
        <v>27</v>
      </c>
      <c r="C207" s="8" t="s">
        <v>491</v>
      </c>
      <c r="D207" s="73" t="s">
        <v>429</v>
      </c>
      <c r="E207" s="44">
        <v>13</v>
      </c>
      <c r="F207" s="21">
        <v>484.37999999999994</v>
      </c>
      <c r="G207" s="21">
        <v>74.930000000000007</v>
      </c>
      <c r="H207" s="21">
        <v>6</v>
      </c>
      <c r="I207" s="45">
        <v>565.30999999999995</v>
      </c>
      <c r="J207" s="37">
        <v>13</v>
      </c>
      <c r="K207" s="21">
        <v>510.43999999999994</v>
      </c>
      <c r="L207" s="21">
        <v>69.39</v>
      </c>
      <c r="M207" s="21">
        <v>6</v>
      </c>
      <c r="N207" s="59">
        <v>585.82999999999993</v>
      </c>
      <c r="O207" s="68">
        <f t="shared" si="35"/>
        <v>0</v>
      </c>
      <c r="P207" s="18">
        <f t="shared" si="36"/>
        <v>26.060000000000002</v>
      </c>
      <c r="Q207" s="18">
        <f t="shared" si="37"/>
        <v>-5.5400000000000063</v>
      </c>
      <c r="R207" s="18">
        <f t="shared" si="38"/>
        <v>0</v>
      </c>
      <c r="S207" s="118">
        <f t="shared" si="39"/>
        <v>20.519999999999982</v>
      </c>
      <c r="T207" s="90" t="s">
        <v>491</v>
      </c>
      <c r="U207" s="89" t="s">
        <v>429</v>
      </c>
    </row>
    <row r="208" spans="1:21" ht="20.149999999999999" customHeight="1" x14ac:dyDescent="0.35">
      <c r="A208" s="20" t="s">
        <v>489</v>
      </c>
      <c r="B208" s="20" t="s">
        <v>49</v>
      </c>
      <c r="C208" s="8" t="s">
        <v>492</v>
      </c>
      <c r="D208" s="73" t="s">
        <v>429</v>
      </c>
      <c r="E208" s="44">
        <v>8</v>
      </c>
      <c r="F208" s="21">
        <v>288.92999999999995</v>
      </c>
      <c r="G208" s="21">
        <v>56.23</v>
      </c>
      <c r="H208" s="21">
        <v>10</v>
      </c>
      <c r="I208" s="45">
        <v>355.15999999999997</v>
      </c>
      <c r="J208" s="37">
        <v>7</v>
      </c>
      <c r="K208" s="21">
        <v>253.62</v>
      </c>
      <c r="L208" s="21">
        <v>48.19</v>
      </c>
      <c r="M208" s="21">
        <v>10</v>
      </c>
      <c r="N208" s="59">
        <v>311.81</v>
      </c>
      <c r="O208" s="68">
        <f t="shared" si="35"/>
        <v>-1</v>
      </c>
      <c r="P208" s="18">
        <f t="shared" si="36"/>
        <v>-35.309999999999945</v>
      </c>
      <c r="Q208" s="18">
        <f t="shared" si="37"/>
        <v>-8.0399999999999991</v>
      </c>
      <c r="R208" s="18">
        <f t="shared" si="38"/>
        <v>0</v>
      </c>
      <c r="S208" s="118">
        <f t="shared" si="39"/>
        <v>-43.349999999999966</v>
      </c>
      <c r="T208" s="90" t="s">
        <v>492</v>
      </c>
      <c r="U208" s="89" t="s">
        <v>429</v>
      </c>
    </row>
    <row r="209" spans="1:21" ht="20.149999999999999" customHeight="1" x14ac:dyDescent="0.35">
      <c r="A209" s="20" t="s">
        <v>574</v>
      </c>
      <c r="B209" s="20" t="s">
        <v>27</v>
      </c>
      <c r="C209" s="8" t="s">
        <v>575</v>
      </c>
      <c r="D209" s="73" t="s">
        <v>576</v>
      </c>
      <c r="E209" s="44">
        <v>8</v>
      </c>
      <c r="F209" s="21">
        <v>285.32</v>
      </c>
      <c r="G209" s="21">
        <v>28.62</v>
      </c>
      <c r="H209" s="21">
        <v>0</v>
      </c>
      <c r="I209" s="45">
        <v>313.94</v>
      </c>
      <c r="J209" s="37">
        <v>8</v>
      </c>
      <c r="K209" s="21">
        <v>270.51</v>
      </c>
      <c r="L209" s="21">
        <v>20.93</v>
      </c>
      <c r="M209" s="21">
        <v>0</v>
      </c>
      <c r="N209" s="59">
        <v>291.44</v>
      </c>
      <c r="O209" s="68">
        <f t="shared" si="35"/>
        <v>0</v>
      </c>
      <c r="P209" s="18">
        <f t="shared" si="36"/>
        <v>-14.810000000000002</v>
      </c>
      <c r="Q209" s="18">
        <f t="shared" si="37"/>
        <v>-7.6900000000000013</v>
      </c>
      <c r="R209" s="18">
        <f t="shared" si="38"/>
        <v>0</v>
      </c>
      <c r="S209" s="118">
        <f t="shared" si="39"/>
        <v>-22.5</v>
      </c>
      <c r="T209" s="90" t="s">
        <v>575</v>
      </c>
      <c r="U209" s="89" t="s">
        <v>576</v>
      </c>
    </row>
    <row r="210" spans="1:21" ht="20.149999999999999" customHeight="1" x14ac:dyDescent="0.35">
      <c r="A210" s="20" t="s">
        <v>573</v>
      </c>
      <c r="B210" s="20" t="s">
        <v>49</v>
      </c>
      <c r="C210" s="8" t="s">
        <v>577</v>
      </c>
      <c r="D210" s="73" t="s">
        <v>576</v>
      </c>
      <c r="E210" s="44">
        <v>20</v>
      </c>
      <c r="F210" s="21">
        <v>716.67</v>
      </c>
      <c r="G210" s="21">
        <v>76.73</v>
      </c>
      <c r="H210" s="21">
        <v>10</v>
      </c>
      <c r="I210" s="45">
        <v>803.4</v>
      </c>
      <c r="J210" s="37">
        <v>18</v>
      </c>
      <c r="K210" s="21">
        <v>651.21</v>
      </c>
      <c r="L210" s="21">
        <v>64.03</v>
      </c>
      <c r="M210" s="21">
        <v>13</v>
      </c>
      <c r="N210" s="59">
        <v>728.24</v>
      </c>
      <c r="O210" s="68">
        <f t="shared" si="35"/>
        <v>-2</v>
      </c>
      <c r="P210" s="18">
        <f t="shared" si="36"/>
        <v>-65.459999999999923</v>
      </c>
      <c r="Q210" s="18">
        <f t="shared" si="37"/>
        <v>-12.700000000000003</v>
      </c>
      <c r="R210" s="18">
        <f t="shared" si="38"/>
        <v>3</v>
      </c>
      <c r="S210" s="118">
        <f t="shared" si="39"/>
        <v>-75.159999999999968</v>
      </c>
      <c r="T210" s="90" t="s">
        <v>577</v>
      </c>
      <c r="U210" s="89" t="s">
        <v>576</v>
      </c>
    </row>
    <row r="211" spans="1:21" ht="20.149999999999999" customHeight="1" x14ac:dyDescent="0.35">
      <c r="A211" s="20" t="s">
        <v>539</v>
      </c>
      <c r="B211" s="20" t="s">
        <v>81</v>
      </c>
      <c r="C211" s="8" t="s">
        <v>540</v>
      </c>
      <c r="D211" s="73" t="s">
        <v>541</v>
      </c>
      <c r="E211" s="44">
        <v>26</v>
      </c>
      <c r="F211" s="21">
        <v>961.41</v>
      </c>
      <c r="G211" s="21">
        <v>136.11000000000001</v>
      </c>
      <c r="H211" s="21">
        <v>24</v>
      </c>
      <c r="I211" s="45">
        <v>1121.52</v>
      </c>
      <c r="J211" s="37">
        <v>26</v>
      </c>
      <c r="K211" s="21">
        <v>946.91000000000008</v>
      </c>
      <c r="L211" s="21">
        <v>149.80000000000001</v>
      </c>
      <c r="M211" s="21">
        <v>25</v>
      </c>
      <c r="N211" s="59">
        <v>1121.71</v>
      </c>
      <c r="O211" s="68">
        <f t="shared" si="35"/>
        <v>0</v>
      </c>
      <c r="P211" s="18">
        <f t="shared" si="36"/>
        <v>-14.499999999999886</v>
      </c>
      <c r="Q211" s="18">
        <f t="shared" si="37"/>
        <v>13.689999999999998</v>
      </c>
      <c r="R211" s="18">
        <f t="shared" si="38"/>
        <v>1</v>
      </c>
      <c r="S211" s="118">
        <f t="shared" si="39"/>
        <v>0.19000000000005457</v>
      </c>
      <c r="T211" s="90" t="s">
        <v>540</v>
      </c>
      <c r="U211" s="89" t="s">
        <v>541</v>
      </c>
    </row>
    <row r="212" spans="1:21" ht="20.149999999999999" customHeight="1" x14ac:dyDescent="0.35">
      <c r="A212" s="20" t="s">
        <v>542</v>
      </c>
      <c r="B212" s="20" t="s">
        <v>59</v>
      </c>
      <c r="C212" s="8" t="s">
        <v>543</v>
      </c>
      <c r="D212" s="73" t="s">
        <v>541</v>
      </c>
      <c r="E212" s="44">
        <v>7</v>
      </c>
      <c r="F212" s="21">
        <v>221.81</v>
      </c>
      <c r="G212" s="21">
        <v>38.69</v>
      </c>
      <c r="H212" s="21">
        <v>3</v>
      </c>
      <c r="I212" s="45">
        <v>263.5</v>
      </c>
      <c r="J212" s="37">
        <v>7</v>
      </c>
      <c r="K212" s="21">
        <v>231.21000000000004</v>
      </c>
      <c r="L212" s="21">
        <v>38.64</v>
      </c>
      <c r="M212" s="21">
        <v>2</v>
      </c>
      <c r="N212" s="59">
        <v>271.85000000000002</v>
      </c>
      <c r="O212" s="68">
        <f t="shared" si="35"/>
        <v>0</v>
      </c>
      <c r="P212" s="18">
        <f t="shared" si="36"/>
        <v>9.4000000000000341</v>
      </c>
      <c r="Q212" s="18">
        <f t="shared" si="37"/>
        <v>-4.9999999999997158E-2</v>
      </c>
      <c r="R212" s="18">
        <f t="shared" si="38"/>
        <v>-1</v>
      </c>
      <c r="S212" s="118">
        <f t="shared" si="39"/>
        <v>8.3500000000000227</v>
      </c>
      <c r="T212" s="90" t="s">
        <v>543</v>
      </c>
      <c r="U212" s="89" t="s">
        <v>541</v>
      </c>
    </row>
    <row r="213" spans="1:21" ht="20.149999999999999" customHeight="1" x14ac:dyDescent="0.35">
      <c r="A213" s="20" t="s">
        <v>452</v>
      </c>
      <c r="B213" s="20" t="s">
        <v>30</v>
      </c>
      <c r="C213" s="8" t="s">
        <v>453</v>
      </c>
      <c r="D213" s="73" t="s">
        <v>454</v>
      </c>
      <c r="E213" s="44">
        <v>40</v>
      </c>
      <c r="F213" s="21">
        <v>1300.8799999999999</v>
      </c>
      <c r="G213" s="21">
        <v>194.44</v>
      </c>
      <c r="H213" s="21">
        <v>15</v>
      </c>
      <c r="I213" s="45">
        <v>1510.32</v>
      </c>
      <c r="J213" s="37">
        <v>41</v>
      </c>
      <c r="K213" s="21">
        <v>1317.41</v>
      </c>
      <c r="L213" s="21">
        <v>200.3</v>
      </c>
      <c r="M213" s="21">
        <v>18</v>
      </c>
      <c r="N213" s="59">
        <v>1535.71</v>
      </c>
      <c r="O213" s="68">
        <f t="shared" si="35"/>
        <v>1</v>
      </c>
      <c r="P213" s="18">
        <f t="shared" si="36"/>
        <v>16.5300000000002</v>
      </c>
      <c r="Q213" s="18">
        <f t="shared" si="37"/>
        <v>5.8600000000000136</v>
      </c>
      <c r="R213" s="18">
        <f t="shared" si="38"/>
        <v>3</v>
      </c>
      <c r="S213" s="118">
        <f t="shared" si="39"/>
        <v>25.3900000000001</v>
      </c>
      <c r="T213" s="90" t="s">
        <v>453</v>
      </c>
      <c r="U213" s="89" t="s">
        <v>454</v>
      </c>
    </row>
    <row r="214" spans="1:21" ht="20.149999999999999" customHeight="1" x14ac:dyDescent="0.35">
      <c r="A214" s="20" t="s">
        <v>484</v>
      </c>
      <c r="B214" s="20" t="s">
        <v>27</v>
      </c>
      <c r="C214" s="8" t="s">
        <v>485</v>
      </c>
      <c r="D214" s="73" t="s">
        <v>454</v>
      </c>
      <c r="E214" s="44">
        <v>18</v>
      </c>
      <c r="F214" s="21">
        <v>667.01</v>
      </c>
      <c r="G214" s="21">
        <v>102.56</v>
      </c>
      <c r="H214" s="21">
        <v>14</v>
      </c>
      <c r="I214" s="45">
        <v>783.56999999999994</v>
      </c>
      <c r="J214" s="37">
        <v>18</v>
      </c>
      <c r="K214" s="21">
        <v>695.07</v>
      </c>
      <c r="L214" s="21">
        <v>109.87</v>
      </c>
      <c r="M214" s="21">
        <v>0</v>
      </c>
      <c r="N214" s="59">
        <v>804.94</v>
      </c>
      <c r="O214" s="68">
        <f t="shared" si="35"/>
        <v>0</v>
      </c>
      <c r="P214" s="18">
        <f t="shared" si="36"/>
        <v>28.060000000000059</v>
      </c>
      <c r="Q214" s="18">
        <f t="shared" si="37"/>
        <v>7.3100000000000023</v>
      </c>
      <c r="R214" s="18">
        <f t="shared" si="38"/>
        <v>-14</v>
      </c>
      <c r="S214" s="118">
        <f t="shared" si="39"/>
        <v>21.370000000000118</v>
      </c>
      <c r="T214" s="90" t="s">
        <v>485</v>
      </c>
      <c r="U214" s="89" t="s">
        <v>454</v>
      </c>
    </row>
    <row r="215" spans="1:21" ht="20.149999999999999" customHeight="1" x14ac:dyDescent="0.35">
      <c r="A215" s="20" t="s">
        <v>483</v>
      </c>
      <c r="B215" s="20" t="s">
        <v>49</v>
      </c>
      <c r="C215" s="8" t="s">
        <v>486</v>
      </c>
      <c r="D215" s="73" t="s">
        <v>454</v>
      </c>
      <c r="E215" s="44">
        <v>19</v>
      </c>
      <c r="F215" s="21">
        <v>673.02</v>
      </c>
      <c r="G215" s="21">
        <v>121.31</v>
      </c>
      <c r="H215" s="21">
        <v>16</v>
      </c>
      <c r="I215" s="45">
        <v>810.32999999999993</v>
      </c>
      <c r="J215" s="37">
        <v>20</v>
      </c>
      <c r="K215" s="21">
        <v>700.31999999999994</v>
      </c>
      <c r="L215" s="21">
        <v>118.98</v>
      </c>
      <c r="M215" s="21">
        <v>25</v>
      </c>
      <c r="N215" s="59">
        <v>844.3</v>
      </c>
      <c r="O215" s="68">
        <f t="shared" si="35"/>
        <v>1</v>
      </c>
      <c r="P215" s="18">
        <f t="shared" si="36"/>
        <v>27.299999999999955</v>
      </c>
      <c r="Q215" s="18">
        <f t="shared" si="37"/>
        <v>-2.3299999999999983</v>
      </c>
      <c r="R215" s="18">
        <f t="shared" si="38"/>
        <v>9</v>
      </c>
      <c r="S215" s="118">
        <f t="shared" si="39"/>
        <v>33.970000000000027</v>
      </c>
      <c r="T215" s="90" t="s">
        <v>486</v>
      </c>
      <c r="U215" s="89" t="s">
        <v>454</v>
      </c>
    </row>
    <row r="216" spans="1:21" ht="20.149999999999999" customHeight="1" x14ac:dyDescent="0.35">
      <c r="A216" s="20" t="s">
        <v>412</v>
      </c>
      <c r="B216" s="20" t="s">
        <v>49</v>
      </c>
      <c r="C216" s="8" t="s">
        <v>413</v>
      </c>
      <c r="D216" s="73" t="s">
        <v>414</v>
      </c>
      <c r="E216" s="44">
        <v>56</v>
      </c>
      <c r="F216" s="21">
        <v>2144.12</v>
      </c>
      <c r="G216" s="21">
        <v>277.04000000000002</v>
      </c>
      <c r="H216" s="21">
        <v>33</v>
      </c>
      <c r="I216" s="45">
        <v>2454.16</v>
      </c>
      <c r="J216" s="37">
        <v>55</v>
      </c>
      <c r="K216" s="21">
        <v>2095.3900000000003</v>
      </c>
      <c r="L216" s="21">
        <v>286.66000000000003</v>
      </c>
      <c r="M216" s="21">
        <v>27</v>
      </c>
      <c r="N216" s="59">
        <v>2409.0500000000002</v>
      </c>
      <c r="O216" s="68">
        <f t="shared" si="35"/>
        <v>-1</v>
      </c>
      <c r="P216" s="18">
        <f t="shared" si="36"/>
        <v>-48.729999999999563</v>
      </c>
      <c r="Q216" s="18">
        <f t="shared" si="37"/>
        <v>9.6200000000000045</v>
      </c>
      <c r="R216" s="18">
        <f t="shared" si="38"/>
        <v>-6</v>
      </c>
      <c r="S216" s="118">
        <f t="shared" si="39"/>
        <v>-45.109999999999673</v>
      </c>
      <c r="T216" s="90" t="s">
        <v>413</v>
      </c>
      <c r="U216" s="89" t="s">
        <v>414</v>
      </c>
    </row>
    <row r="217" spans="1:21" ht="20.149999999999999" customHeight="1" x14ac:dyDescent="0.35">
      <c r="A217" s="20" t="s">
        <v>415</v>
      </c>
      <c r="B217" s="20" t="s">
        <v>19</v>
      </c>
      <c r="C217" s="8" t="s">
        <v>342</v>
      </c>
      <c r="D217" s="73" t="s">
        <v>414</v>
      </c>
      <c r="E217" s="44">
        <v>27</v>
      </c>
      <c r="F217" s="21">
        <v>1024.1100000000001</v>
      </c>
      <c r="G217" s="21">
        <v>181.27</v>
      </c>
      <c r="H217" s="21">
        <v>22</v>
      </c>
      <c r="I217" s="45">
        <v>1227.3800000000001</v>
      </c>
      <c r="J217" s="37">
        <v>30</v>
      </c>
      <c r="K217" s="21">
        <v>1107.74</v>
      </c>
      <c r="L217" s="21">
        <v>212.24</v>
      </c>
      <c r="M217" s="21">
        <v>22</v>
      </c>
      <c r="N217" s="59">
        <v>1341.98</v>
      </c>
      <c r="O217" s="68">
        <f t="shared" si="35"/>
        <v>3</v>
      </c>
      <c r="P217" s="18">
        <f t="shared" si="36"/>
        <v>83.629999999999882</v>
      </c>
      <c r="Q217" s="18">
        <f t="shared" si="37"/>
        <v>30.97</v>
      </c>
      <c r="R217" s="18">
        <f t="shared" si="38"/>
        <v>0</v>
      </c>
      <c r="S217" s="118">
        <f t="shared" si="39"/>
        <v>114.59999999999991</v>
      </c>
      <c r="T217" s="90" t="s">
        <v>342</v>
      </c>
      <c r="U217" s="89" t="s">
        <v>414</v>
      </c>
    </row>
    <row r="218" spans="1:21" ht="20.149999999999999" customHeight="1" x14ac:dyDescent="0.35">
      <c r="A218" s="20" t="s">
        <v>424</v>
      </c>
      <c r="B218" s="20" t="s">
        <v>81</v>
      </c>
      <c r="C218" s="8" t="s">
        <v>342</v>
      </c>
      <c r="D218" s="73" t="s">
        <v>414</v>
      </c>
      <c r="E218" s="44">
        <v>10</v>
      </c>
      <c r="F218" s="21">
        <v>383.84</v>
      </c>
      <c r="G218" s="21">
        <v>60.61</v>
      </c>
      <c r="H218" s="21">
        <v>8</v>
      </c>
      <c r="I218" s="45">
        <v>452.45</v>
      </c>
      <c r="J218" s="37">
        <v>9</v>
      </c>
      <c r="K218" s="21">
        <v>355.87</v>
      </c>
      <c r="L218" s="21">
        <v>64.349999999999994</v>
      </c>
      <c r="M218" s="21">
        <v>8</v>
      </c>
      <c r="N218" s="59">
        <v>428.22</v>
      </c>
      <c r="O218" s="68">
        <f t="shared" si="35"/>
        <v>-1</v>
      </c>
      <c r="P218" s="18">
        <f t="shared" si="36"/>
        <v>-27.96999999999997</v>
      </c>
      <c r="Q218" s="18">
        <f t="shared" si="37"/>
        <v>3.7399999999999949</v>
      </c>
      <c r="R218" s="18">
        <f t="shared" si="38"/>
        <v>0</v>
      </c>
      <c r="S218" s="118">
        <f t="shared" si="39"/>
        <v>-24.229999999999961</v>
      </c>
      <c r="T218" s="90" t="s">
        <v>342</v>
      </c>
      <c r="U218" s="89" t="s">
        <v>414</v>
      </c>
    </row>
    <row r="219" spans="1:21" ht="20.149999999999999" customHeight="1" x14ac:dyDescent="0.35">
      <c r="A219" s="20" t="s">
        <v>457</v>
      </c>
      <c r="B219" s="20" t="s">
        <v>23</v>
      </c>
      <c r="C219" s="8" t="s">
        <v>458</v>
      </c>
      <c r="D219" s="73" t="s">
        <v>414</v>
      </c>
      <c r="E219" s="44">
        <v>5</v>
      </c>
      <c r="F219" s="21">
        <v>213.17000000000002</v>
      </c>
      <c r="G219" s="21">
        <v>105.71</v>
      </c>
      <c r="H219" s="21">
        <v>12</v>
      </c>
      <c r="I219" s="45">
        <v>330.88</v>
      </c>
      <c r="J219" s="37">
        <v>5</v>
      </c>
      <c r="K219" s="21">
        <v>157.92000000000002</v>
      </c>
      <c r="L219" s="21">
        <v>76.02</v>
      </c>
      <c r="M219" s="21">
        <v>11</v>
      </c>
      <c r="N219" s="59">
        <v>244.94</v>
      </c>
      <c r="O219" s="68">
        <f t="shared" si="35"/>
        <v>0</v>
      </c>
      <c r="P219" s="18">
        <f t="shared" si="36"/>
        <v>-55.25</v>
      </c>
      <c r="Q219" s="18">
        <f t="shared" si="37"/>
        <v>-29.689999999999998</v>
      </c>
      <c r="R219" s="18">
        <f t="shared" si="38"/>
        <v>-1</v>
      </c>
      <c r="S219" s="118">
        <f t="shared" si="39"/>
        <v>-85.94</v>
      </c>
      <c r="T219" s="90" t="s">
        <v>458</v>
      </c>
      <c r="U219" s="89" t="s">
        <v>414</v>
      </c>
    </row>
    <row r="220" spans="1:21" ht="20.149999999999999" customHeight="1" x14ac:dyDescent="0.35">
      <c r="A220" s="20" t="s">
        <v>459</v>
      </c>
      <c r="B220" s="20" t="s">
        <v>27</v>
      </c>
      <c r="C220" s="8" t="s">
        <v>460</v>
      </c>
      <c r="D220" s="73" t="s">
        <v>414</v>
      </c>
      <c r="E220" s="44">
        <v>13</v>
      </c>
      <c r="F220" s="21">
        <v>423.22</v>
      </c>
      <c r="G220" s="21">
        <v>39.78</v>
      </c>
      <c r="H220" s="21">
        <v>14</v>
      </c>
      <c r="I220" s="45">
        <v>477</v>
      </c>
      <c r="J220" s="37">
        <v>13</v>
      </c>
      <c r="K220" s="21">
        <v>426.55</v>
      </c>
      <c r="L220" s="21">
        <v>44.45</v>
      </c>
      <c r="M220" s="21">
        <v>0</v>
      </c>
      <c r="N220" s="59">
        <v>471</v>
      </c>
      <c r="O220" s="68">
        <f t="shared" si="35"/>
        <v>0</v>
      </c>
      <c r="P220" s="18">
        <f t="shared" si="36"/>
        <v>3.3299999999999841</v>
      </c>
      <c r="Q220" s="18">
        <f t="shared" si="37"/>
        <v>4.6700000000000017</v>
      </c>
      <c r="R220" s="18">
        <f t="shared" si="38"/>
        <v>-14</v>
      </c>
      <c r="S220" s="118">
        <f t="shared" si="39"/>
        <v>-6</v>
      </c>
      <c r="T220" s="90" t="s">
        <v>460</v>
      </c>
      <c r="U220" s="89" t="s">
        <v>414</v>
      </c>
    </row>
    <row r="221" spans="1:21" ht="20.149999999999999" customHeight="1" x14ac:dyDescent="0.35">
      <c r="A221" s="20" t="s">
        <v>475</v>
      </c>
      <c r="B221" s="20" t="s">
        <v>27</v>
      </c>
      <c r="C221" s="8" t="s">
        <v>476</v>
      </c>
      <c r="D221" s="73" t="s">
        <v>414</v>
      </c>
      <c r="E221" s="44">
        <v>20</v>
      </c>
      <c r="F221" s="21">
        <v>720.87999999999988</v>
      </c>
      <c r="G221" s="21">
        <v>71.19</v>
      </c>
      <c r="H221" s="21">
        <v>4</v>
      </c>
      <c r="I221" s="45">
        <v>796.06999999999994</v>
      </c>
      <c r="J221" s="37">
        <v>20</v>
      </c>
      <c r="K221" s="21">
        <v>722.4799999999999</v>
      </c>
      <c r="L221" s="21">
        <v>75.84</v>
      </c>
      <c r="M221" s="21">
        <v>0</v>
      </c>
      <c r="N221" s="59">
        <v>798.31999999999994</v>
      </c>
      <c r="O221" s="68">
        <f t="shared" si="35"/>
        <v>0</v>
      </c>
      <c r="P221" s="18">
        <f t="shared" si="36"/>
        <v>1.6000000000000227</v>
      </c>
      <c r="Q221" s="18">
        <f t="shared" si="37"/>
        <v>4.6500000000000057</v>
      </c>
      <c r="R221" s="18">
        <f t="shared" si="38"/>
        <v>-4</v>
      </c>
      <c r="S221" s="118">
        <f t="shared" si="39"/>
        <v>2.25</v>
      </c>
      <c r="T221" s="90" t="s">
        <v>476</v>
      </c>
      <c r="U221" s="89" t="s">
        <v>414</v>
      </c>
    </row>
    <row r="222" spans="1:21" ht="20.149999999999999" customHeight="1" x14ac:dyDescent="0.35">
      <c r="A222" s="20" t="s">
        <v>474</v>
      </c>
      <c r="B222" s="20" t="s">
        <v>23</v>
      </c>
      <c r="C222" s="8" t="s">
        <v>477</v>
      </c>
      <c r="D222" s="73" t="s">
        <v>414</v>
      </c>
      <c r="E222" s="44">
        <v>21</v>
      </c>
      <c r="F222" s="21">
        <v>561.70000000000005</v>
      </c>
      <c r="G222" s="21">
        <v>114.16</v>
      </c>
      <c r="H222" s="21">
        <v>4</v>
      </c>
      <c r="I222" s="45">
        <v>679.86</v>
      </c>
      <c r="J222" s="37">
        <v>21</v>
      </c>
      <c r="K222" s="21">
        <v>563.18000000000006</v>
      </c>
      <c r="L222" s="21">
        <v>114.53</v>
      </c>
      <c r="M222" s="21">
        <v>13</v>
      </c>
      <c r="N222" s="59">
        <v>690.71</v>
      </c>
      <c r="O222" s="68">
        <f t="shared" si="35"/>
        <v>0</v>
      </c>
      <c r="P222" s="18">
        <f t="shared" si="36"/>
        <v>1.4800000000000182</v>
      </c>
      <c r="Q222" s="18">
        <f t="shared" si="37"/>
        <v>0.37000000000000455</v>
      </c>
      <c r="R222" s="18">
        <f t="shared" si="38"/>
        <v>9</v>
      </c>
      <c r="S222" s="118">
        <f t="shared" si="39"/>
        <v>10.850000000000023</v>
      </c>
      <c r="T222" s="90" t="s">
        <v>477</v>
      </c>
      <c r="U222" s="89" t="s">
        <v>414</v>
      </c>
    </row>
    <row r="223" spans="1:21" ht="20.149999999999999" customHeight="1" x14ac:dyDescent="0.35">
      <c r="A223" s="20" t="s">
        <v>503</v>
      </c>
      <c r="B223" s="20" t="s">
        <v>27</v>
      </c>
      <c r="C223" s="8" t="s">
        <v>504</v>
      </c>
      <c r="D223" s="73" t="s">
        <v>505</v>
      </c>
      <c r="E223" s="44">
        <v>23</v>
      </c>
      <c r="F223" s="21">
        <v>882.71</v>
      </c>
      <c r="G223" s="21">
        <v>127.04</v>
      </c>
      <c r="H223" s="21">
        <v>13</v>
      </c>
      <c r="I223" s="45">
        <v>1022.75</v>
      </c>
      <c r="J223" s="37">
        <v>23</v>
      </c>
      <c r="K223" s="21">
        <v>904.95</v>
      </c>
      <c r="L223" s="21">
        <v>111.45</v>
      </c>
      <c r="M223" s="21">
        <v>0</v>
      </c>
      <c r="N223" s="59">
        <v>1016.4000000000001</v>
      </c>
      <c r="O223" s="68">
        <f t="shared" si="35"/>
        <v>0</v>
      </c>
      <c r="P223" s="18">
        <f t="shared" si="36"/>
        <v>22.240000000000009</v>
      </c>
      <c r="Q223" s="18">
        <f t="shared" si="37"/>
        <v>-15.590000000000003</v>
      </c>
      <c r="R223" s="18">
        <f t="shared" si="38"/>
        <v>-13</v>
      </c>
      <c r="S223" s="118">
        <f t="shared" si="39"/>
        <v>-6.3499999999999091</v>
      </c>
      <c r="T223" s="90" t="s">
        <v>504</v>
      </c>
      <c r="U223" s="89" t="s">
        <v>505</v>
      </c>
    </row>
    <row r="224" spans="1:21" ht="20.149999999999999" customHeight="1" x14ac:dyDescent="0.35">
      <c r="A224" s="20" t="s">
        <v>502</v>
      </c>
      <c r="B224" s="20" t="s">
        <v>23</v>
      </c>
      <c r="C224" s="8" t="s">
        <v>506</v>
      </c>
      <c r="D224" s="73" t="s">
        <v>505</v>
      </c>
      <c r="E224" s="44">
        <v>15</v>
      </c>
      <c r="F224" s="21">
        <v>524.03000000000009</v>
      </c>
      <c r="G224" s="21">
        <v>85.15</v>
      </c>
      <c r="H224" s="21">
        <v>8</v>
      </c>
      <c r="I224" s="45">
        <v>617.18000000000006</v>
      </c>
      <c r="J224" s="37">
        <v>16</v>
      </c>
      <c r="K224" s="21">
        <v>526.91</v>
      </c>
      <c r="L224" s="21">
        <v>96.85</v>
      </c>
      <c r="M224" s="21">
        <v>21</v>
      </c>
      <c r="N224" s="59">
        <v>644.76</v>
      </c>
      <c r="O224" s="68">
        <f t="shared" si="35"/>
        <v>1</v>
      </c>
      <c r="P224" s="18">
        <f t="shared" si="36"/>
        <v>2.8799999999998818</v>
      </c>
      <c r="Q224" s="18">
        <f t="shared" si="37"/>
        <v>11.699999999999989</v>
      </c>
      <c r="R224" s="18">
        <f t="shared" si="38"/>
        <v>13</v>
      </c>
      <c r="S224" s="118">
        <f t="shared" si="39"/>
        <v>27.579999999999927</v>
      </c>
      <c r="T224" s="90" t="s">
        <v>506</v>
      </c>
      <c r="U224" s="89" t="s">
        <v>505</v>
      </c>
    </row>
    <row r="225" spans="1:21" ht="20.149999999999999" customHeight="1" x14ac:dyDescent="0.35">
      <c r="A225" s="20" t="s">
        <v>445</v>
      </c>
      <c r="B225" s="20" t="s">
        <v>30</v>
      </c>
      <c r="C225" s="8" t="s">
        <v>232</v>
      </c>
      <c r="D225" s="73" t="s">
        <v>446</v>
      </c>
      <c r="E225" s="44">
        <v>32</v>
      </c>
      <c r="F225" s="21">
        <v>1173.19</v>
      </c>
      <c r="G225" s="21">
        <v>128</v>
      </c>
      <c r="H225" s="21">
        <v>20</v>
      </c>
      <c r="I225" s="45">
        <v>1321.19</v>
      </c>
      <c r="J225" s="37">
        <v>33</v>
      </c>
      <c r="K225" s="21">
        <v>1171.1799999999998</v>
      </c>
      <c r="L225" s="21">
        <v>148.9</v>
      </c>
      <c r="M225" s="21">
        <v>14</v>
      </c>
      <c r="N225" s="59">
        <v>1334.08</v>
      </c>
      <c r="O225" s="68">
        <f t="shared" si="35"/>
        <v>1</v>
      </c>
      <c r="P225" s="18">
        <f t="shared" si="36"/>
        <v>-2.0100000000002183</v>
      </c>
      <c r="Q225" s="18">
        <f t="shared" si="37"/>
        <v>20.900000000000006</v>
      </c>
      <c r="R225" s="18">
        <f t="shared" si="38"/>
        <v>-6</v>
      </c>
      <c r="S225" s="118">
        <f t="shared" si="39"/>
        <v>12.889999999999873</v>
      </c>
      <c r="T225" s="90" t="s">
        <v>232</v>
      </c>
      <c r="U225" s="89" t="s">
        <v>446</v>
      </c>
    </row>
    <row r="226" spans="1:21" ht="20.149999999999999" customHeight="1" x14ac:dyDescent="0.35">
      <c r="A226" s="20" t="s">
        <v>465</v>
      </c>
      <c r="B226" s="20" t="s">
        <v>49</v>
      </c>
      <c r="C226" s="8" t="s">
        <v>466</v>
      </c>
      <c r="D226" s="73" t="s">
        <v>446</v>
      </c>
      <c r="E226" s="44">
        <v>33</v>
      </c>
      <c r="F226" s="21">
        <v>1255.04</v>
      </c>
      <c r="G226" s="21">
        <v>164.54</v>
      </c>
      <c r="H226" s="21">
        <v>16</v>
      </c>
      <c r="I226" s="45">
        <v>1435.58</v>
      </c>
      <c r="J226" s="37">
        <v>33</v>
      </c>
      <c r="K226" s="21">
        <v>1239.58</v>
      </c>
      <c r="L226" s="21">
        <v>162.4</v>
      </c>
      <c r="M226" s="21">
        <v>19</v>
      </c>
      <c r="N226" s="59">
        <v>1420.98</v>
      </c>
      <c r="O226" s="68">
        <f t="shared" si="35"/>
        <v>0</v>
      </c>
      <c r="P226" s="18">
        <f t="shared" si="36"/>
        <v>-15.460000000000036</v>
      </c>
      <c r="Q226" s="18">
        <f t="shared" si="37"/>
        <v>-2.1399999999999864</v>
      </c>
      <c r="R226" s="18">
        <f t="shared" si="38"/>
        <v>3</v>
      </c>
      <c r="S226" s="118">
        <f t="shared" si="39"/>
        <v>-14.599999999999909</v>
      </c>
      <c r="T226" s="90" t="s">
        <v>466</v>
      </c>
      <c r="U226" s="89" t="s">
        <v>446</v>
      </c>
    </row>
    <row r="227" spans="1:21" ht="20.149999999999999" customHeight="1" x14ac:dyDescent="0.35">
      <c r="A227" s="20" t="s">
        <v>467</v>
      </c>
      <c r="B227" s="20" t="s">
        <v>27</v>
      </c>
      <c r="C227" s="8" t="s">
        <v>468</v>
      </c>
      <c r="D227" s="73" t="s">
        <v>446</v>
      </c>
      <c r="E227" s="44">
        <v>6</v>
      </c>
      <c r="F227" s="21">
        <v>244.4</v>
      </c>
      <c r="G227" s="21">
        <v>30.1</v>
      </c>
      <c r="H227" s="21">
        <v>9</v>
      </c>
      <c r="I227" s="45">
        <v>283.5</v>
      </c>
      <c r="J227" s="37">
        <v>6</v>
      </c>
      <c r="K227" s="21">
        <v>229.69</v>
      </c>
      <c r="L227" s="21">
        <v>41.07</v>
      </c>
      <c r="M227" s="21">
        <v>0</v>
      </c>
      <c r="N227" s="59">
        <v>270.76</v>
      </c>
      <c r="O227" s="68">
        <f t="shared" si="35"/>
        <v>0</v>
      </c>
      <c r="P227" s="18">
        <f t="shared" si="36"/>
        <v>-14.710000000000008</v>
      </c>
      <c r="Q227" s="18">
        <f t="shared" si="37"/>
        <v>10.969999999999999</v>
      </c>
      <c r="R227" s="18">
        <f t="shared" si="38"/>
        <v>-9</v>
      </c>
      <c r="S227" s="118">
        <f t="shared" si="39"/>
        <v>-12.740000000000009</v>
      </c>
      <c r="T227" s="90" t="s">
        <v>468</v>
      </c>
      <c r="U227" s="89" t="s">
        <v>446</v>
      </c>
    </row>
    <row r="228" spans="1:21" ht="20.149999999999999" customHeight="1" x14ac:dyDescent="0.35">
      <c r="A228" s="20" t="s">
        <v>507</v>
      </c>
      <c r="B228" s="20" t="s">
        <v>49</v>
      </c>
      <c r="C228" s="8" t="s">
        <v>508</v>
      </c>
      <c r="D228" s="73" t="s">
        <v>446</v>
      </c>
      <c r="E228" s="44">
        <v>18</v>
      </c>
      <c r="F228" s="21">
        <v>694.8</v>
      </c>
      <c r="G228" s="21">
        <v>129.31</v>
      </c>
      <c r="H228" s="21">
        <v>10</v>
      </c>
      <c r="I228" s="45">
        <v>834.1099999999999</v>
      </c>
      <c r="J228" s="37">
        <v>19</v>
      </c>
      <c r="K228" s="21">
        <v>740.52</v>
      </c>
      <c r="L228" s="21">
        <v>124.47</v>
      </c>
      <c r="M228" s="21">
        <v>6</v>
      </c>
      <c r="N228" s="59">
        <v>870.99</v>
      </c>
      <c r="O228" s="68">
        <f t="shared" si="35"/>
        <v>1</v>
      </c>
      <c r="P228" s="18">
        <f t="shared" si="36"/>
        <v>45.720000000000027</v>
      </c>
      <c r="Q228" s="18">
        <f t="shared" si="37"/>
        <v>-4.8400000000000034</v>
      </c>
      <c r="R228" s="18">
        <f t="shared" si="38"/>
        <v>-4</v>
      </c>
      <c r="S228" s="118">
        <f t="shared" si="39"/>
        <v>36.880000000000109</v>
      </c>
      <c r="T228" s="90" t="s">
        <v>508</v>
      </c>
      <c r="U228" s="89" t="s">
        <v>446</v>
      </c>
    </row>
    <row r="229" spans="1:21" ht="20.149999999999999" customHeight="1" x14ac:dyDescent="0.35">
      <c r="A229" s="20" t="s">
        <v>416</v>
      </c>
      <c r="B229" s="20" t="s">
        <v>30</v>
      </c>
      <c r="C229" s="8" t="s">
        <v>417</v>
      </c>
      <c r="D229" s="73" t="s">
        <v>418</v>
      </c>
      <c r="E229" s="44">
        <v>35</v>
      </c>
      <c r="F229" s="21">
        <v>1223.5899999999999</v>
      </c>
      <c r="G229" s="21">
        <v>211.03</v>
      </c>
      <c r="H229" s="21">
        <v>45</v>
      </c>
      <c r="I229" s="45">
        <v>1479.62</v>
      </c>
      <c r="J229" s="37">
        <v>35</v>
      </c>
      <c r="K229" s="21">
        <v>1240.96</v>
      </c>
      <c r="L229" s="21">
        <v>207.77</v>
      </c>
      <c r="M229" s="21">
        <v>28</v>
      </c>
      <c r="N229" s="59">
        <v>1476.73</v>
      </c>
      <c r="O229" s="68">
        <f t="shared" ref="O229:O264" si="40">J229-E229</f>
        <v>0</v>
      </c>
      <c r="P229" s="18">
        <f t="shared" ref="P229:P264" si="41">K229-F229</f>
        <v>17.370000000000118</v>
      </c>
      <c r="Q229" s="18">
        <f t="shared" ref="Q229:Q264" si="42">L229-G229</f>
        <v>-3.2599999999999909</v>
      </c>
      <c r="R229" s="18">
        <f t="shared" ref="R229:R264" si="43">M229-H229</f>
        <v>-17</v>
      </c>
      <c r="S229" s="118">
        <f t="shared" si="39"/>
        <v>-2.8899999999998727</v>
      </c>
      <c r="T229" s="90" t="s">
        <v>417</v>
      </c>
      <c r="U229" s="89" t="s">
        <v>418</v>
      </c>
    </row>
    <row r="230" spans="1:21" ht="20.149999999999999" customHeight="1" x14ac:dyDescent="0.35">
      <c r="A230" s="20" t="s">
        <v>425</v>
      </c>
      <c r="B230" s="20" t="s">
        <v>81</v>
      </c>
      <c r="C230" s="8" t="s">
        <v>426</v>
      </c>
      <c r="D230" s="73" t="s">
        <v>418</v>
      </c>
      <c r="E230" s="44">
        <v>43</v>
      </c>
      <c r="F230" s="21">
        <v>1578.07</v>
      </c>
      <c r="G230" s="21">
        <v>242.69</v>
      </c>
      <c r="H230" s="21">
        <v>17</v>
      </c>
      <c r="I230" s="45">
        <v>1837.76</v>
      </c>
      <c r="J230" s="37">
        <v>43</v>
      </c>
      <c r="K230" s="21">
        <v>1543.0299999999997</v>
      </c>
      <c r="L230" s="21">
        <v>263.37</v>
      </c>
      <c r="M230" s="21">
        <v>23</v>
      </c>
      <c r="N230" s="59">
        <v>1829.3999999999996</v>
      </c>
      <c r="O230" s="68">
        <f t="shared" si="40"/>
        <v>0</v>
      </c>
      <c r="P230" s="18">
        <f t="shared" si="41"/>
        <v>-35.040000000000191</v>
      </c>
      <c r="Q230" s="18">
        <f t="shared" si="42"/>
        <v>20.680000000000007</v>
      </c>
      <c r="R230" s="18">
        <f t="shared" si="43"/>
        <v>6</v>
      </c>
      <c r="S230" s="118">
        <f t="shared" si="39"/>
        <v>-8.3600000000003547</v>
      </c>
      <c r="T230" s="90" t="s">
        <v>426</v>
      </c>
      <c r="U230" s="89" t="s">
        <v>418</v>
      </c>
    </row>
    <row r="231" spans="1:21" ht="20.149999999999999" customHeight="1" x14ac:dyDescent="0.35">
      <c r="A231" s="20" t="s">
        <v>524</v>
      </c>
      <c r="B231" s="20" t="s">
        <v>30</v>
      </c>
      <c r="C231" s="8" t="s">
        <v>337</v>
      </c>
      <c r="D231" s="73" t="s">
        <v>525</v>
      </c>
      <c r="E231" s="44">
        <v>27</v>
      </c>
      <c r="F231" s="21">
        <v>1020.0799999999999</v>
      </c>
      <c r="G231" s="21">
        <v>118.71</v>
      </c>
      <c r="H231" s="21">
        <v>31</v>
      </c>
      <c r="I231" s="45">
        <v>1169.79</v>
      </c>
      <c r="J231" s="37">
        <v>28</v>
      </c>
      <c r="K231" s="21">
        <v>1047.01</v>
      </c>
      <c r="L231" s="21">
        <v>115.26</v>
      </c>
      <c r="M231" s="21">
        <v>22</v>
      </c>
      <c r="N231" s="59">
        <v>1184.27</v>
      </c>
      <c r="O231" s="68">
        <f t="shared" si="40"/>
        <v>1</v>
      </c>
      <c r="P231" s="18">
        <f t="shared" si="41"/>
        <v>26.930000000000064</v>
      </c>
      <c r="Q231" s="18">
        <f t="shared" si="42"/>
        <v>-3.4499999999999886</v>
      </c>
      <c r="R231" s="18">
        <f t="shared" si="43"/>
        <v>-9</v>
      </c>
      <c r="S231" s="118">
        <f t="shared" si="39"/>
        <v>14.480000000000018</v>
      </c>
      <c r="T231" s="90" t="s">
        <v>337</v>
      </c>
      <c r="U231" s="89" t="s">
        <v>525</v>
      </c>
    </row>
    <row r="232" spans="1:21" ht="20.149999999999999" customHeight="1" x14ac:dyDescent="0.35">
      <c r="A232" s="20" t="s">
        <v>537</v>
      </c>
      <c r="B232" s="20" t="s">
        <v>55</v>
      </c>
      <c r="C232" s="8" t="s">
        <v>538</v>
      </c>
      <c r="D232" s="73" t="s">
        <v>525</v>
      </c>
      <c r="E232" s="44">
        <v>25</v>
      </c>
      <c r="F232" s="21">
        <v>848.67000000000007</v>
      </c>
      <c r="G232" s="21">
        <v>110.78</v>
      </c>
      <c r="H232" s="21">
        <v>19</v>
      </c>
      <c r="I232" s="45">
        <v>978.45</v>
      </c>
      <c r="J232" s="37">
        <v>30</v>
      </c>
      <c r="K232" s="21">
        <v>1051.8899999999999</v>
      </c>
      <c r="L232" s="21">
        <v>179.12</v>
      </c>
      <c r="M232" s="21">
        <v>16</v>
      </c>
      <c r="N232" s="59">
        <v>1247.0099999999998</v>
      </c>
      <c r="O232" s="68">
        <f t="shared" si="40"/>
        <v>5</v>
      </c>
      <c r="P232" s="18">
        <f t="shared" si="41"/>
        <v>203.2199999999998</v>
      </c>
      <c r="Q232" s="18">
        <f t="shared" si="42"/>
        <v>68.34</v>
      </c>
      <c r="R232" s="18">
        <f t="shared" si="43"/>
        <v>-3</v>
      </c>
      <c r="S232" s="118">
        <f t="shared" si="39"/>
        <v>268.55999999999972</v>
      </c>
      <c r="T232" s="90" t="s">
        <v>538</v>
      </c>
      <c r="U232" s="89" t="s">
        <v>525</v>
      </c>
    </row>
    <row r="233" spans="1:21" ht="20.149999999999999" customHeight="1" x14ac:dyDescent="0.35">
      <c r="A233" s="20" t="s">
        <v>583</v>
      </c>
      <c r="B233" s="20" t="s">
        <v>27</v>
      </c>
      <c r="C233" s="8" t="s">
        <v>584</v>
      </c>
      <c r="D233" s="73" t="s">
        <v>525</v>
      </c>
      <c r="E233" s="44">
        <v>17</v>
      </c>
      <c r="F233" s="21">
        <v>655.10000000000014</v>
      </c>
      <c r="G233" s="21">
        <v>81.81</v>
      </c>
      <c r="H233" s="21">
        <v>19</v>
      </c>
      <c r="I233" s="45">
        <v>755.91000000000008</v>
      </c>
      <c r="J233" s="37">
        <v>17</v>
      </c>
      <c r="K233" s="21">
        <v>660.12</v>
      </c>
      <c r="L233" s="21">
        <v>79.77</v>
      </c>
      <c r="M233" s="21">
        <v>0</v>
      </c>
      <c r="N233" s="59">
        <v>739.89</v>
      </c>
      <c r="O233" s="68">
        <f t="shared" si="40"/>
        <v>0</v>
      </c>
      <c r="P233" s="18">
        <f t="shared" si="41"/>
        <v>5.0199999999998681</v>
      </c>
      <c r="Q233" s="18">
        <f t="shared" si="42"/>
        <v>-2.0400000000000063</v>
      </c>
      <c r="R233" s="18">
        <f t="shared" si="43"/>
        <v>-19</v>
      </c>
      <c r="S233" s="118">
        <f t="shared" si="39"/>
        <v>-16.020000000000095</v>
      </c>
      <c r="T233" s="90" t="s">
        <v>584</v>
      </c>
      <c r="U233" s="89" t="s">
        <v>525</v>
      </c>
    </row>
    <row r="234" spans="1:21" ht="20.149999999999999" customHeight="1" x14ac:dyDescent="0.35">
      <c r="A234" s="20" t="s">
        <v>582</v>
      </c>
      <c r="B234" s="20" t="s">
        <v>49</v>
      </c>
      <c r="C234" s="8" t="s">
        <v>585</v>
      </c>
      <c r="D234" s="73" t="s">
        <v>525</v>
      </c>
      <c r="E234" s="44">
        <v>12</v>
      </c>
      <c r="F234" s="21">
        <v>446.83</v>
      </c>
      <c r="G234" s="21">
        <v>72.319999999999993</v>
      </c>
      <c r="H234" s="21">
        <v>8</v>
      </c>
      <c r="I234" s="45">
        <v>527.15</v>
      </c>
      <c r="J234" s="37">
        <v>12</v>
      </c>
      <c r="K234" s="21">
        <v>428.23999999999995</v>
      </c>
      <c r="L234" s="21">
        <v>72.819999999999993</v>
      </c>
      <c r="M234" s="21">
        <v>19</v>
      </c>
      <c r="N234" s="59">
        <v>520.05999999999995</v>
      </c>
      <c r="O234" s="68">
        <f t="shared" si="40"/>
        <v>0</v>
      </c>
      <c r="P234" s="18">
        <f t="shared" si="41"/>
        <v>-18.590000000000032</v>
      </c>
      <c r="Q234" s="18">
        <f t="shared" si="42"/>
        <v>0.5</v>
      </c>
      <c r="R234" s="18">
        <f t="shared" si="43"/>
        <v>11</v>
      </c>
      <c r="S234" s="118">
        <f t="shared" si="39"/>
        <v>-7.0900000000000318</v>
      </c>
      <c r="T234" s="90" t="s">
        <v>585</v>
      </c>
      <c r="U234" s="89" t="s">
        <v>525</v>
      </c>
    </row>
    <row r="235" spans="1:21" ht="20.149999999999999" customHeight="1" x14ac:dyDescent="0.35">
      <c r="A235" s="3" t="s">
        <v>622</v>
      </c>
      <c r="B235" s="3" t="s">
        <v>49</v>
      </c>
      <c r="C235" s="9" t="s">
        <v>618</v>
      </c>
      <c r="D235" s="84" t="s">
        <v>619</v>
      </c>
      <c r="E235" s="44">
        <v>7</v>
      </c>
      <c r="F235" s="21">
        <v>235.6</v>
      </c>
      <c r="G235" s="21">
        <v>36.9</v>
      </c>
      <c r="H235" s="21">
        <v>0</v>
      </c>
      <c r="I235" s="45">
        <v>272.5</v>
      </c>
      <c r="J235" s="37">
        <v>12</v>
      </c>
      <c r="K235" s="21">
        <v>391.32000000000005</v>
      </c>
      <c r="L235" s="21">
        <v>69.78</v>
      </c>
      <c r="M235" s="21">
        <v>5</v>
      </c>
      <c r="N235" s="59">
        <v>466.1</v>
      </c>
      <c r="O235" s="68">
        <f t="shared" si="40"/>
        <v>5</v>
      </c>
      <c r="P235" s="18">
        <f t="shared" si="41"/>
        <v>155.72000000000006</v>
      </c>
      <c r="Q235" s="18">
        <f t="shared" si="42"/>
        <v>32.880000000000003</v>
      </c>
      <c r="R235" s="18">
        <f t="shared" si="43"/>
        <v>5</v>
      </c>
      <c r="S235" s="118">
        <f t="shared" si="39"/>
        <v>193.60000000000002</v>
      </c>
      <c r="T235" s="98" t="s">
        <v>618</v>
      </c>
      <c r="U235" s="97" t="s">
        <v>619</v>
      </c>
    </row>
    <row r="236" spans="1:21" ht="20.149999999999999" customHeight="1" x14ac:dyDescent="0.35">
      <c r="A236" s="20" t="s">
        <v>496</v>
      </c>
      <c r="B236" s="20" t="s">
        <v>27</v>
      </c>
      <c r="C236" s="8" t="s">
        <v>497</v>
      </c>
      <c r="D236" s="73" t="s">
        <v>498</v>
      </c>
      <c r="E236" s="44">
        <v>15</v>
      </c>
      <c r="F236" s="21">
        <v>639.54999999999995</v>
      </c>
      <c r="G236" s="21">
        <v>49.76</v>
      </c>
      <c r="H236" s="21">
        <v>24</v>
      </c>
      <c r="I236" s="45">
        <v>713.31</v>
      </c>
      <c r="J236" s="37">
        <v>15</v>
      </c>
      <c r="K236" s="21">
        <v>636.18999999999994</v>
      </c>
      <c r="L236" s="21">
        <v>52.96</v>
      </c>
      <c r="M236" s="21">
        <v>0</v>
      </c>
      <c r="N236" s="59">
        <v>689.15</v>
      </c>
      <c r="O236" s="68">
        <f t="shared" si="40"/>
        <v>0</v>
      </c>
      <c r="P236" s="18">
        <f t="shared" si="41"/>
        <v>-3.3600000000000136</v>
      </c>
      <c r="Q236" s="18">
        <f t="shared" si="42"/>
        <v>3.2000000000000028</v>
      </c>
      <c r="R236" s="18">
        <f t="shared" si="43"/>
        <v>-24</v>
      </c>
      <c r="S236" s="118">
        <f t="shared" si="39"/>
        <v>-24.159999999999968</v>
      </c>
      <c r="T236" s="90" t="s">
        <v>497</v>
      </c>
      <c r="U236" s="89" t="s">
        <v>498</v>
      </c>
    </row>
    <row r="237" spans="1:21" ht="20.149999999999999" customHeight="1" x14ac:dyDescent="0.35">
      <c r="A237" s="20" t="s">
        <v>495</v>
      </c>
      <c r="B237" s="20" t="s">
        <v>23</v>
      </c>
      <c r="C237" s="8" t="s">
        <v>499</v>
      </c>
      <c r="D237" s="73" t="s">
        <v>498</v>
      </c>
      <c r="E237" s="44">
        <v>9</v>
      </c>
      <c r="F237" s="21">
        <v>363.33</v>
      </c>
      <c r="G237" s="21">
        <v>26.25</v>
      </c>
      <c r="H237" s="21">
        <v>8</v>
      </c>
      <c r="I237" s="45">
        <v>397.58</v>
      </c>
      <c r="J237" s="37">
        <v>8</v>
      </c>
      <c r="K237" s="21">
        <v>307.06</v>
      </c>
      <c r="L237" s="21">
        <v>28</v>
      </c>
      <c r="M237" s="21">
        <v>23</v>
      </c>
      <c r="N237" s="59">
        <v>358.06</v>
      </c>
      <c r="O237" s="68">
        <f t="shared" si="40"/>
        <v>-1</v>
      </c>
      <c r="P237" s="18">
        <f t="shared" si="41"/>
        <v>-56.269999999999982</v>
      </c>
      <c r="Q237" s="18">
        <f t="shared" si="42"/>
        <v>1.75</v>
      </c>
      <c r="R237" s="18">
        <f t="shared" si="43"/>
        <v>15</v>
      </c>
      <c r="S237" s="118">
        <f t="shared" si="39"/>
        <v>-39.519999999999982</v>
      </c>
      <c r="T237" s="90" t="s">
        <v>499</v>
      </c>
      <c r="U237" s="89" t="s">
        <v>498</v>
      </c>
    </row>
    <row r="238" spans="1:21" ht="20.149999999999999" customHeight="1" x14ac:dyDescent="0.35">
      <c r="A238" s="20" t="s">
        <v>455</v>
      </c>
      <c r="B238" s="20" t="s">
        <v>55</v>
      </c>
      <c r="C238" s="8" t="s">
        <v>182</v>
      </c>
      <c r="D238" s="73" t="s">
        <v>456</v>
      </c>
      <c r="E238" s="44">
        <v>30</v>
      </c>
      <c r="F238" s="21">
        <v>1096.23</v>
      </c>
      <c r="G238" s="21">
        <v>143.41999999999999</v>
      </c>
      <c r="H238" s="21">
        <v>7</v>
      </c>
      <c r="I238" s="45">
        <v>1246.6500000000001</v>
      </c>
      <c r="J238" s="37">
        <v>29</v>
      </c>
      <c r="K238" s="21">
        <v>1032.27</v>
      </c>
      <c r="L238" s="21">
        <v>143.05000000000001</v>
      </c>
      <c r="M238" s="21">
        <v>13</v>
      </c>
      <c r="N238" s="59">
        <v>1188.32</v>
      </c>
      <c r="O238" s="68">
        <f t="shared" si="40"/>
        <v>-1</v>
      </c>
      <c r="P238" s="18">
        <f t="shared" si="41"/>
        <v>-63.960000000000036</v>
      </c>
      <c r="Q238" s="18">
        <f t="shared" si="42"/>
        <v>-0.36999999999997613</v>
      </c>
      <c r="R238" s="18">
        <f t="shared" si="43"/>
        <v>6</v>
      </c>
      <c r="S238" s="118">
        <f t="shared" si="39"/>
        <v>-58.330000000000155</v>
      </c>
      <c r="T238" s="90" t="s">
        <v>182</v>
      </c>
      <c r="U238" s="89" t="s">
        <v>456</v>
      </c>
    </row>
    <row r="239" spans="1:21" ht="20.149999999999999" customHeight="1" x14ac:dyDescent="0.35">
      <c r="A239" s="20" t="s">
        <v>461</v>
      </c>
      <c r="B239" s="20" t="s">
        <v>30</v>
      </c>
      <c r="C239" s="8" t="s">
        <v>190</v>
      </c>
      <c r="D239" s="73" t="s">
        <v>456</v>
      </c>
      <c r="E239" s="44">
        <v>31</v>
      </c>
      <c r="F239" s="21">
        <v>1099.96</v>
      </c>
      <c r="G239" s="21">
        <v>155.86000000000001</v>
      </c>
      <c r="H239" s="21">
        <v>8</v>
      </c>
      <c r="I239" s="45">
        <v>1263.8200000000002</v>
      </c>
      <c r="J239" s="37">
        <v>30</v>
      </c>
      <c r="K239" s="21">
        <v>1044.4099999999999</v>
      </c>
      <c r="L239" s="21">
        <v>156.91999999999999</v>
      </c>
      <c r="M239" s="21">
        <v>13</v>
      </c>
      <c r="N239" s="59">
        <v>1214.33</v>
      </c>
      <c r="O239" s="68">
        <f t="shared" si="40"/>
        <v>-1</v>
      </c>
      <c r="P239" s="18">
        <f t="shared" si="41"/>
        <v>-55.550000000000182</v>
      </c>
      <c r="Q239" s="18">
        <f t="shared" si="42"/>
        <v>1.0599999999999739</v>
      </c>
      <c r="R239" s="18">
        <f t="shared" si="43"/>
        <v>5</v>
      </c>
      <c r="S239" s="118">
        <f t="shared" si="39"/>
        <v>-49.490000000000236</v>
      </c>
      <c r="T239" s="90" t="s">
        <v>190</v>
      </c>
      <c r="U239" s="89" t="s">
        <v>456</v>
      </c>
    </row>
    <row r="240" spans="1:21" ht="20.149999999999999" customHeight="1" x14ac:dyDescent="0.35">
      <c r="A240" s="20" t="s">
        <v>469</v>
      </c>
      <c r="B240" s="20" t="s">
        <v>49</v>
      </c>
      <c r="C240" s="8" t="s">
        <v>470</v>
      </c>
      <c r="D240" s="73" t="s">
        <v>471</v>
      </c>
      <c r="E240" s="44">
        <v>31</v>
      </c>
      <c r="F240" s="21">
        <v>1051.5900000000001</v>
      </c>
      <c r="G240" s="21">
        <v>190.62</v>
      </c>
      <c r="H240" s="21">
        <v>34</v>
      </c>
      <c r="I240" s="45">
        <v>1276.21</v>
      </c>
      <c r="J240" s="37">
        <v>32</v>
      </c>
      <c r="K240" s="21">
        <v>1071.3200000000002</v>
      </c>
      <c r="L240" s="21">
        <v>201.86</v>
      </c>
      <c r="M240" s="21">
        <v>24</v>
      </c>
      <c r="N240" s="59">
        <v>1297.1800000000003</v>
      </c>
      <c r="O240" s="68">
        <f t="shared" si="40"/>
        <v>1</v>
      </c>
      <c r="P240" s="18">
        <f t="shared" si="41"/>
        <v>19.730000000000018</v>
      </c>
      <c r="Q240" s="18">
        <f t="shared" si="42"/>
        <v>11.240000000000009</v>
      </c>
      <c r="R240" s="18">
        <f t="shared" si="43"/>
        <v>-10</v>
      </c>
      <c r="S240" s="118">
        <f t="shared" si="39"/>
        <v>20.970000000000255</v>
      </c>
      <c r="T240" s="90" t="s">
        <v>470</v>
      </c>
      <c r="U240" s="89" t="s">
        <v>471</v>
      </c>
    </row>
    <row r="241" spans="1:21" ht="20.149999999999999" customHeight="1" x14ac:dyDescent="0.35">
      <c r="A241" s="20" t="s">
        <v>472</v>
      </c>
      <c r="B241" s="20" t="s">
        <v>27</v>
      </c>
      <c r="C241" s="8" t="s">
        <v>473</v>
      </c>
      <c r="D241" s="73" t="s">
        <v>471</v>
      </c>
      <c r="E241" s="44">
        <v>11</v>
      </c>
      <c r="F241" s="21">
        <v>414.35</v>
      </c>
      <c r="G241" s="21">
        <v>46.24</v>
      </c>
      <c r="H241" s="21">
        <v>18</v>
      </c>
      <c r="I241" s="45">
        <v>478.59000000000003</v>
      </c>
      <c r="J241" s="37">
        <v>11</v>
      </c>
      <c r="K241" s="21">
        <v>432.48</v>
      </c>
      <c r="L241" s="21">
        <v>53.53</v>
      </c>
      <c r="M241" s="21">
        <v>0</v>
      </c>
      <c r="N241" s="59">
        <v>486.01</v>
      </c>
      <c r="O241" s="68">
        <f t="shared" si="40"/>
        <v>0</v>
      </c>
      <c r="P241" s="18">
        <f t="shared" si="41"/>
        <v>18.129999999999995</v>
      </c>
      <c r="Q241" s="18">
        <f t="shared" si="42"/>
        <v>7.2899999999999991</v>
      </c>
      <c r="R241" s="18">
        <f t="shared" si="43"/>
        <v>-18</v>
      </c>
      <c r="S241" s="118">
        <f t="shared" si="39"/>
        <v>7.4199999999999591</v>
      </c>
      <c r="T241" s="90" t="s">
        <v>473</v>
      </c>
      <c r="U241" s="89" t="s">
        <v>471</v>
      </c>
    </row>
    <row r="242" spans="1:21" ht="20.149999999999999" customHeight="1" x14ac:dyDescent="0.35">
      <c r="A242" s="20" t="s">
        <v>526</v>
      </c>
      <c r="B242" s="20" t="s">
        <v>49</v>
      </c>
      <c r="C242" s="8" t="s">
        <v>527</v>
      </c>
      <c r="D242" s="73" t="s">
        <v>528</v>
      </c>
      <c r="E242" s="44">
        <v>69</v>
      </c>
      <c r="F242" s="21">
        <v>2786.7200000000003</v>
      </c>
      <c r="G242" s="21">
        <v>430.03</v>
      </c>
      <c r="H242" s="21">
        <v>35</v>
      </c>
      <c r="I242" s="45">
        <v>3251.75</v>
      </c>
      <c r="J242" s="37">
        <v>70</v>
      </c>
      <c r="K242" s="21">
        <v>2784.8500000000004</v>
      </c>
      <c r="L242" s="21">
        <v>431.37</v>
      </c>
      <c r="M242" s="21">
        <v>38</v>
      </c>
      <c r="N242" s="59">
        <v>3254.2200000000003</v>
      </c>
      <c r="O242" s="68">
        <f t="shared" si="40"/>
        <v>1</v>
      </c>
      <c r="P242" s="18">
        <f t="shared" si="41"/>
        <v>-1.8699999999998909</v>
      </c>
      <c r="Q242" s="18">
        <f t="shared" si="42"/>
        <v>1.3400000000000318</v>
      </c>
      <c r="R242" s="18">
        <f t="shared" si="43"/>
        <v>3</v>
      </c>
      <c r="S242" s="118">
        <f t="shared" si="39"/>
        <v>2.4700000000002547</v>
      </c>
      <c r="T242" s="90" t="s">
        <v>527</v>
      </c>
      <c r="U242" s="89" t="s">
        <v>528</v>
      </c>
    </row>
    <row r="243" spans="1:21" ht="20.149999999999999" customHeight="1" x14ac:dyDescent="0.35">
      <c r="A243" s="20" t="s">
        <v>544</v>
      </c>
      <c r="B243" s="20" t="s">
        <v>55</v>
      </c>
      <c r="C243" s="8" t="s">
        <v>545</v>
      </c>
      <c r="D243" s="73" t="s">
        <v>528</v>
      </c>
      <c r="E243" s="44">
        <v>37</v>
      </c>
      <c r="F243" s="21">
        <v>1374.34</v>
      </c>
      <c r="G243" s="21">
        <v>167.19</v>
      </c>
      <c r="H243" s="21">
        <v>21</v>
      </c>
      <c r="I243" s="45">
        <v>1562.53</v>
      </c>
      <c r="J243" s="37">
        <v>38</v>
      </c>
      <c r="K243" s="21">
        <v>1361.54</v>
      </c>
      <c r="L243" s="21">
        <v>182.02</v>
      </c>
      <c r="M243" s="21">
        <v>26</v>
      </c>
      <c r="N243" s="59">
        <v>1569.56</v>
      </c>
      <c r="O243" s="68">
        <f t="shared" si="40"/>
        <v>1</v>
      </c>
      <c r="P243" s="18">
        <f t="shared" si="41"/>
        <v>-12.799999999999955</v>
      </c>
      <c r="Q243" s="18">
        <f t="shared" si="42"/>
        <v>14.830000000000013</v>
      </c>
      <c r="R243" s="18">
        <f t="shared" si="43"/>
        <v>5</v>
      </c>
      <c r="S243" s="118">
        <f t="shared" si="39"/>
        <v>7.0299999999999727</v>
      </c>
      <c r="T243" s="90" t="s">
        <v>545</v>
      </c>
      <c r="U243" s="89" t="s">
        <v>528</v>
      </c>
    </row>
    <row r="244" spans="1:21" ht="20.149999999999999" customHeight="1" x14ac:dyDescent="0.35">
      <c r="A244" s="20" t="s">
        <v>590</v>
      </c>
      <c r="B244" s="20" t="s">
        <v>27</v>
      </c>
      <c r="C244" s="8" t="s">
        <v>591</v>
      </c>
      <c r="D244" s="73" t="s">
        <v>528</v>
      </c>
      <c r="E244" s="44">
        <v>17</v>
      </c>
      <c r="F244" s="21">
        <v>661.54000000000008</v>
      </c>
      <c r="G244" s="21">
        <v>87.92</v>
      </c>
      <c r="H244" s="21">
        <v>7</v>
      </c>
      <c r="I244" s="45">
        <v>756.46</v>
      </c>
      <c r="J244" s="37">
        <v>17</v>
      </c>
      <c r="K244" s="21">
        <v>617.84999999999991</v>
      </c>
      <c r="L244" s="21">
        <v>104.96</v>
      </c>
      <c r="M244" s="21">
        <v>0</v>
      </c>
      <c r="N244" s="59">
        <v>722.81</v>
      </c>
      <c r="O244" s="68">
        <f t="shared" si="40"/>
        <v>0</v>
      </c>
      <c r="P244" s="18">
        <f t="shared" si="41"/>
        <v>-43.690000000000168</v>
      </c>
      <c r="Q244" s="18">
        <f t="shared" si="42"/>
        <v>17.039999999999992</v>
      </c>
      <c r="R244" s="18">
        <f t="shared" si="43"/>
        <v>-7</v>
      </c>
      <c r="S244" s="118">
        <f t="shared" si="39"/>
        <v>-33.650000000000091</v>
      </c>
      <c r="T244" s="90" t="s">
        <v>591</v>
      </c>
      <c r="U244" s="89" t="s">
        <v>528</v>
      </c>
    </row>
    <row r="245" spans="1:21" ht="20.149999999999999" customHeight="1" x14ac:dyDescent="0.35">
      <c r="A245" s="20" t="s">
        <v>589</v>
      </c>
      <c r="B245" s="20" t="s">
        <v>23</v>
      </c>
      <c r="C245" s="8" t="s">
        <v>592</v>
      </c>
      <c r="D245" s="73" t="s">
        <v>528</v>
      </c>
      <c r="E245" s="44">
        <v>28</v>
      </c>
      <c r="F245" s="21">
        <v>1030.1500000000001</v>
      </c>
      <c r="G245" s="21">
        <v>223.6</v>
      </c>
      <c r="H245" s="21">
        <v>29</v>
      </c>
      <c r="I245" s="45">
        <v>1282.75</v>
      </c>
      <c r="J245" s="37">
        <v>27</v>
      </c>
      <c r="K245" s="21">
        <v>972.3900000000001</v>
      </c>
      <c r="L245" s="21">
        <v>216.53</v>
      </c>
      <c r="M245" s="21">
        <v>33</v>
      </c>
      <c r="N245" s="59">
        <v>1221.92</v>
      </c>
      <c r="O245" s="68">
        <f t="shared" si="40"/>
        <v>-1</v>
      </c>
      <c r="P245" s="18">
        <f t="shared" si="41"/>
        <v>-57.759999999999991</v>
      </c>
      <c r="Q245" s="18">
        <f t="shared" si="42"/>
        <v>-7.0699999999999932</v>
      </c>
      <c r="R245" s="18">
        <f t="shared" si="43"/>
        <v>4</v>
      </c>
      <c r="S245" s="118">
        <f t="shared" si="39"/>
        <v>-60.829999999999927</v>
      </c>
      <c r="T245" s="90" t="s">
        <v>592</v>
      </c>
      <c r="U245" s="89" t="s">
        <v>528</v>
      </c>
    </row>
    <row r="246" spans="1:21" ht="20.149999999999999" customHeight="1" x14ac:dyDescent="0.35">
      <c r="A246" s="20" t="s">
        <v>602</v>
      </c>
      <c r="B246" s="20" t="s">
        <v>27</v>
      </c>
      <c r="C246" s="8" t="s">
        <v>603</v>
      </c>
      <c r="D246" s="73" t="s">
        <v>528</v>
      </c>
      <c r="E246" s="44">
        <v>19</v>
      </c>
      <c r="F246" s="21">
        <v>793.81000000000017</v>
      </c>
      <c r="G246" s="21">
        <v>133.57</v>
      </c>
      <c r="H246" s="21">
        <v>7</v>
      </c>
      <c r="I246" s="45">
        <v>934.38000000000011</v>
      </c>
      <c r="J246" s="37">
        <v>19</v>
      </c>
      <c r="K246" s="21">
        <v>768.36</v>
      </c>
      <c r="L246" s="21">
        <v>155.74</v>
      </c>
      <c r="M246" s="21">
        <v>12</v>
      </c>
      <c r="N246" s="59">
        <v>936.1</v>
      </c>
      <c r="O246" s="68">
        <f t="shared" si="40"/>
        <v>0</v>
      </c>
      <c r="P246" s="18">
        <f t="shared" si="41"/>
        <v>-25.450000000000159</v>
      </c>
      <c r="Q246" s="18">
        <f t="shared" si="42"/>
        <v>22.170000000000016</v>
      </c>
      <c r="R246" s="18">
        <f t="shared" si="43"/>
        <v>5</v>
      </c>
      <c r="S246" s="118">
        <f t="shared" si="39"/>
        <v>1.7199999999999136</v>
      </c>
      <c r="T246" s="90" t="s">
        <v>603</v>
      </c>
      <c r="U246" s="89" t="s">
        <v>528</v>
      </c>
    </row>
    <row r="247" spans="1:21" ht="20.149999999999999" customHeight="1" x14ac:dyDescent="0.35">
      <c r="A247" s="20" t="s">
        <v>608</v>
      </c>
      <c r="B247" s="20" t="s">
        <v>609</v>
      </c>
      <c r="C247" s="8" t="s">
        <v>610</v>
      </c>
      <c r="D247" s="73" t="s">
        <v>528</v>
      </c>
      <c r="E247" s="44">
        <v>0</v>
      </c>
      <c r="F247" s="21">
        <v>66</v>
      </c>
      <c r="G247" s="21">
        <v>29</v>
      </c>
      <c r="H247" s="21">
        <v>0</v>
      </c>
      <c r="I247" s="45">
        <v>95</v>
      </c>
      <c r="J247" s="37">
        <v>0</v>
      </c>
      <c r="K247" s="21">
        <v>62.5</v>
      </c>
      <c r="L247" s="21">
        <v>32.5</v>
      </c>
      <c r="M247" s="21">
        <v>0</v>
      </c>
      <c r="N247" s="59">
        <v>95</v>
      </c>
      <c r="O247" s="68">
        <f t="shared" si="40"/>
        <v>0</v>
      </c>
      <c r="P247" s="18">
        <f t="shared" si="41"/>
        <v>-3.5</v>
      </c>
      <c r="Q247" s="18">
        <f t="shared" si="42"/>
        <v>3.5</v>
      </c>
      <c r="R247" s="18">
        <f t="shared" si="43"/>
        <v>0</v>
      </c>
      <c r="S247" s="118">
        <f t="shared" si="39"/>
        <v>0</v>
      </c>
      <c r="T247" s="90" t="s">
        <v>610</v>
      </c>
      <c r="U247" s="89" t="s">
        <v>528</v>
      </c>
    </row>
    <row r="248" spans="1:21" ht="20.149999999999999" customHeight="1" x14ac:dyDescent="0.35">
      <c r="A248" s="20" t="s">
        <v>616</v>
      </c>
      <c r="B248" s="20" t="s">
        <v>49</v>
      </c>
      <c r="C248" s="8" t="s">
        <v>617</v>
      </c>
      <c r="D248" s="73" t="s">
        <v>528</v>
      </c>
      <c r="E248" s="44">
        <v>39</v>
      </c>
      <c r="F248" s="21">
        <v>1524.8500000000001</v>
      </c>
      <c r="G248" s="21">
        <v>169.21</v>
      </c>
      <c r="H248" s="21">
        <v>22</v>
      </c>
      <c r="I248" s="45">
        <v>1716.0600000000002</v>
      </c>
      <c r="J248" s="37">
        <v>40</v>
      </c>
      <c r="K248" s="21">
        <v>1529.36</v>
      </c>
      <c r="L248" s="21">
        <v>169.28</v>
      </c>
      <c r="M248" s="21">
        <v>27</v>
      </c>
      <c r="N248" s="59">
        <v>1725.6399999999999</v>
      </c>
      <c r="O248" s="68">
        <f t="shared" si="40"/>
        <v>1</v>
      </c>
      <c r="P248" s="18">
        <f t="shared" si="41"/>
        <v>4.5099999999997635</v>
      </c>
      <c r="Q248" s="18">
        <f t="shared" si="42"/>
        <v>6.9999999999993179E-2</v>
      </c>
      <c r="R248" s="18">
        <f t="shared" si="43"/>
        <v>5</v>
      </c>
      <c r="S248" s="118">
        <f t="shared" si="39"/>
        <v>9.5799999999996999</v>
      </c>
      <c r="T248" s="90" t="s">
        <v>617</v>
      </c>
      <c r="U248" s="89" t="s">
        <v>528</v>
      </c>
    </row>
    <row r="249" spans="1:21" ht="20.149999999999999" customHeight="1" x14ac:dyDescent="0.35">
      <c r="A249" s="20" t="s">
        <v>529</v>
      </c>
      <c r="B249" s="20" t="s">
        <v>49</v>
      </c>
      <c r="C249" s="8" t="s">
        <v>530</v>
      </c>
      <c r="D249" s="73" t="s">
        <v>531</v>
      </c>
      <c r="E249" s="44">
        <v>29</v>
      </c>
      <c r="F249" s="21">
        <v>1156.96</v>
      </c>
      <c r="G249" s="21">
        <v>151.22999999999999</v>
      </c>
      <c r="H249" s="21">
        <v>23</v>
      </c>
      <c r="I249" s="45">
        <v>1331.19</v>
      </c>
      <c r="J249" s="37">
        <v>28</v>
      </c>
      <c r="K249" s="21">
        <v>1096.3</v>
      </c>
      <c r="L249" s="21">
        <v>143.01</v>
      </c>
      <c r="M249" s="21">
        <v>21</v>
      </c>
      <c r="N249" s="59">
        <v>1260.31</v>
      </c>
      <c r="O249" s="68">
        <f t="shared" si="40"/>
        <v>-1</v>
      </c>
      <c r="P249" s="18">
        <f t="shared" si="41"/>
        <v>-60.660000000000082</v>
      </c>
      <c r="Q249" s="18">
        <f t="shared" si="42"/>
        <v>-8.2199999999999989</v>
      </c>
      <c r="R249" s="18">
        <f t="shared" si="43"/>
        <v>-2</v>
      </c>
      <c r="S249" s="118">
        <f t="shared" si="39"/>
        <v>-70.880000000000109</v>
      </c>
      <c r="T249" s="90" t="s">
        <v>530</v>
      </c>
      <c r="U249" s="89" t="s">
        <v>531</v>
      </c>
    </row>
    <row r="250" spans="1:21" ht="20.149999999999999" customHeight="1" x14ac:dyDescent="0.35">
      <c r="A250" s="20" t="s">
        <v>532</v>
      </c>
      <c r="B250" s="20" t="s">
        <v>27</v>
      </c>
      <c r="C250" s="8" t="s">
        <v>533</v>
      </c>
      <c r="D250" s="73" t="s">
        <v>531</v>
      </c>
      <c r="E250" s="44">
        <v>7</v>
      </c>
      <c r="F250" s="21">
        <v>264.69</v>
      </c>
      <c r="G250" s="21">
        <v>33.700000000000003</v>
      </c>
      <c r="H250" s="21">
        <v>6</v>
      </c>
      <c r="I250" s="45">
        <v>304.39</v>
      </c>
      <c r="J250" s="37">
        <v>7</v>
      </c>
      <c r="K250" s="21">
        <v>262.44</v>
      </c>
      <c r="L250" s="21">
        <v>37.75</v>
      </c>
      <c r="M250" s="21">
        <v>0</v>
      </c>
      <c r="N250" s="59">
        <v>300.19</v>
      </c>
      <c r="O250" s="68">
        <f t="shared" si="40"/>
        <v>0</v>
      </c>
      <c r="P250" s="18">
        <f t="shared" si="41"/>
        <v>-2.25</v>
      </c>
      <c r="Q250" s="18">
        <f t="shared" si="42"/>
        <v>4.0499999999999972</v>
      </c>
      <c r="R250" s="18">
        <f t="shared" si="43"/>
        <v>-6</v>
      </c>
      <c r="S250" s="118">
        <f t="shared" si="39"/>
        <v>-4.1999999999999886</v>
      </c>
      <c r="T250" s="90" t="s">
        <v>533</v>
      </c>
      <c r="U250" s="89" t="s">
        <v>531</v>
      </c>
    </row>
    <row r="251" spans="1:21" ht="20.149999999999999" customHeight="1" x14ac:dyDescent="0.35">
      <c r="A251" s="20" t="s">
        <v>579</v>
      </c>
      <c r="B251" s="20" t="s">
        <v>27</v>
      </c>
      <c r="C251" s="8" t="s">
        <v>580</v>
      </c>
      <c r="D251" s="73" t="s">
        <v>531</v>
      </c>
      <c r="E251" s="44">
        <v>15</v>
      </c>
      <c r="F251" s="21">
        <v>580.04999999999995</v>
      </c>
      <c r="G251" s="21">
        <v>103.83</v>
      </c>
      <c r="H251" s="21">
        <v>10</v>
      </c>
      <c r="I251" s="45">
        <v>693.88</v>
      </c>
      <c r="J251" s="37">
        <v>16</v>
      </c>
      <c r="K251" s="21">
        <v>581.16999999999996</v>
      </c>
      <c r="L251" s="21">
        <v>118.49</v>
      </c>
      <c r="M251" s="21">
        <v>0</v>
      </c>
      <c r="N251" s="59">
        <v>699.66</v>
      </c>
      <c r="O251" s="68">
        <f t="shared" si="40"/>
        <v>1</v>
      </c>
      <c r="P251" s="18">
        <f t="shared" si="41"/>
        <v>1.1200000000000045</v>
      </c>
      <c r="Q251" s="18">
        <f t="shared" si="42"/>
        <v>14.659999999999997</v>
      </c>
      <c r="R251" s="18">
        <f t="shared" si="43"/>
        <v>-10</v>
      </c>
      <c r="S251" s="118">
        <f t="shared" si="39"/>
        <v>5.7799999999999727</v>
      </c>
      <c r="T251" s="90" t="s">
        <v>580</v>
      </c>
      <c r="U251" s="89" t="s">
        <v>531</v>
      </c>
    </row>
    <row r="252" spans="1:21" ht="20.149999999999999" customHeight="1" x14ac:dyDescent="0.35">
      <c r="A252" s="20" t="s">
        <v>578</v>
      </c>
      <c r="B252" s="20" t="s">
        <v>23</v>
      </c>
      <c r="C252" s="8" t="s">
        <v>581</v>
      </c>
      <c r="D252" s="73" t="s">
        <v>531</v>
      </c>
      <c r="E252" s="44">
        <v>16</v>
      </c>
      <c r="F252" s="21">
        <v>630.75</v>
      </c>
      <c r="G252" s="21">
        <v>79.180000000000007</v>
      </c>
      <c r="H252" s="21">
        <v>7</v>
      </c>
      <c r="I252" s="45">
        <v>716.93000000000006</v>
      </c>
      <c r="J252" s="37">
        <v>15</v>
      </c>
      <c r="K252" s="21">
        <v>605.79999999999995</v>
      </c>
      <c r="L252" s="21">
        <v>101.28</v>
      </c>
      <c r="M252" s="21">
        <v>23</v>
      </c>
      <c r="N252" s="59">
        <v>730.07999999999993</v>
      </c>
      <c r="O252" s="68">
        <f t="shared" si="40"/>
        <v>-1</v>
      </c>
      <c r="P252" s="18">
        <f t="shared" si="41"/>
        <v>-24.950000000000045</v>
      </c>
      <c r="Q252" s="18">
        <f t="shared" si="42"/>
        <v>22.099999999999994</v>
      </c>
      <c r="R252" s="18">
        <f t="shared" si="43"/>
        <v>16</v>
      </c>
      <c r="S252" s="118">
        <f t="shared" si="39"/>
        <v>13.149999999999864</v>
      </c>
      <c r="T252" s="90" t="s">
        <v>581</v>
      </c>
      <c r="U252" s="89" t="s">
        <v>531</v>
      </c>
    </row>
    <row r="253" spans="1:21" ht="20.149999999999999" customHeight="1" x14ac:dyDescent="0.35">
      <c r="A253" s="20" t="s">
        <v>566</v>
      </c>
      <c r="B253" s="20" t="s">
        <v>27</v>
      </c>
      <c r="C253" s="8" t="s">
        <v>567</v>
      </c>
      <c r="D253" s="73" t="s">
        <v>568</v>
      </c>
      <c r="E253" s="44">
        <v>11</v>
      </c>
      <c r="F253" s="21">
        <v>436.64</v>
      </c>
      <c r="G253" s="21">
        <v>55.67</v>
      </c>
      <c r="H253" s="21">
        <v>8</v>
      </c>
      <c r="I253" s="45">
        <v>500.31</v>
      </c>
      <c r="J253" s="37">
        <v>11</v>
      </c>
      <c r="K253" s="21">
        <v>438.34999999999997</v>
      </c>
      <c r="L253" s="21">
        <v>56.35</v>
      </c>
      <c r="M253" s="21">
        <v>0</v>
      </c>
      <c r="N253" s="59">
        <v>494.7</v>
      </c>
      <c r="O253" s="68">
        <f t="shared" si="40"/>
        <v>0</v>
      </c>
      <c r="P253" s="18">
        <f t="shared" si="41"/>
        <v>1.7099999999999795</v>
      </c>
      <c r="Q253" s="18">
        <f t="shared" si="42"/>
        <v>0.67999999999999972</v>
      </c>
      <c r="R253" s="18">
        <f t="shared" si="43"/>
        <v>-8</v>
      </c>
      <c r="S253" s="118">
        <f t="shared" si="39"/>
        <v>-5.6100000000000136</v>
      </c>
      <c r="T253" s="90" t="s">
        <v>567</v>
      </c>
      <c r="U253" s="89" t="s">
        <v>568</v>
      </c>
    </row>
    <row r="254" spans="1:21" ht="20.149999999999999" customHeight="1" x14ac:dyDescent="0.35">
      <c r="A254" s="20" t="s">
        <v>565</v>
      </c>
      <c r="B254" s="20" t="s">
        <v>23</v>
      </c>
      <c r="C254" s="8" t="s">
        <v>569</v>
      </c>
      <c r="D254" s="73" t="s">
        <v>568</v>
      </c>
      <c r="E254" s="44">
        <v>33</v>
      </c>
      <c r="F254" s="21">
        <v>1248.3900000000001</v>
      </c>
      <c r="G254" s="21">
        <v>176.54</v>
      </c>
      <c r="H254" s="21">
        <v>14</v>
      </c>
      <c r="I254" s="45">
        <v>1438.93</v>
      </c>
      <c r="J254" s="37">
        <v>32</v>
      </c>
      <c r="K254" s="21">
        <v>1171.44</v>
      </c>
      <c r="L254" s="21">
        <v>164.76</v>
      </c>
      <c r="M254" s="21">
        <v>26</v>
      </c>
      <c r="N254" s="59">
        <v>1362.2</v>
      </c>
      <c r="O254" s="68">
        <f t="shared" si="40"/>
        <v>-1</v>
      </c>
      <c r="P254" s="18">
        <f t="shared" si="41"/>
        <v>-76.950000000000045</v>
      </c>
      <c r="Q254" s="18">
        <f t="shared" si="42"/>
        <v>-11.780000000000001</v>
      </c>
      <c r="R254" s="18">
        <f t="shared" si="43"/>
        <v>12</v>
      </c>
      <c r="S254" s="118">
        <f t="shared" si="39"/>
        <v>-76.730000000000018</v>
      </c>
      <c r="T254" s="90" t="s">
        <v>569</v>
      </c>
      <c r="U254" s="89" t="s">
        <v>568</v>
      </c>
    </row>
    <row r="255" spans="1:21" ht="20.149999999999999" customHeight="1" x14ac:dyDescent="0.35">
      <c r="A255" s="20" t="s">
        <v>436</v>
      </c>
      <c r="B255" s="20" t="s">
        <v>81</v>
      </c>
      <c r="C255" s="8" t="s">
        <v>437</v>
      </c>
      <c r="D255" s="73" t="s">
        <v>438</v>
      </c>
      <c r="E255" s="44">
        <v>24</v>
      </c>
      <c r="F255" s="21">
        <v>914.01</v>
      </c>
      <c r="G255" s="21">
        <v>115.06</v>
      </c>
      <c r="H255" s="21">
        <v>20</v>
      </c>
      <c r="I255" s="45">
        <v>1049.07</v>
      </c>
      <c r="J255" s="37">
        <v>24</v>
      </c>
      <c r="K255" s="21">
        <v>927.74</v>
      </c>
      <c r="L255" s="21">
        <v>116.93</v>
      </c>
      <c r="M255" s="21">
        <v>16</v>
      </c>
      <c r="N255" s="59">
        <v>1060.67</v>
      </c>
      <c r="O255" s="68">
        <f t="shared" si="40"/>
        <v>0</v>
      </c>
      <c r="P255" s="18">
        <f t="shared" si="41"/>
        <v>13.730000000000018</v>
      </c>
      <c r="Q255" s="18">
        <f t="shared" si="42"/>
        <v>1.8700000000000045</v>
      </c>
      <c r="R255" s="18">
        <f t="shared" si="43"/>
        <v>-4</v>
      </c>
      <c r="S255" s="118">
        <f t="shared" si="39"/>
        <v>11.600000000000136</v>
      </c>
      <c r="T255" s="90" t="s">
        <v>437</v>
      </c>
      <c r="U255" s="89" t="s">
        <v>438</v>
      </c>
    </row>
    <row r="256" spans="1:21" ht="20.149999999999999" customHeight="1" x14ac:dyDescent="0.35">
      <c r="A256" s="20" t="s">
        <v>462</v>
      </c>
      <c r="B256" s="20" t="s">
        <v>23</v>
      </c>
      <c r="C256" s="8" t="s">
        <v>40</v>
      </c>
      <c r="D256" s="73" t="s">
        <v>438</v>
      </c>
      <c r="E256" s="44">
        <v>26</v>
      </c>
      <c r="F256" s="21">
        <v>933.5</v>
      </c>
      <c r="G256" s="21">
        <v>131.06</v>
      </c>
      <c r="H256" s="21">
        <v>19</v>
      </c>
      <c r="I256" s="45">
        <v>1083.56</v>
      </c>
      <c r="J256" s="37">
        <v>26</v>
      </c>
      <c r="K256" s="21">
        <v>904.34</v>
      </c>
      <c r="L256" s="21">
        <v>129.58000000000001</v>
      </c>
      <c r="M256" s="21">
        <v>19</v>
      </c>
      <c r="N256" s="59">
        <v>1052.92</v>
      </c>
      <c r="O256" s="68">
        <f t="shared" si="40"/>
        <v>0</v>
      </c>
      <c r="P256" s="18">
        <f t="shared" si="41"/>
        <v>-29.159999999999968</v>
      </c>
      <c r="Q256" s="18">
        <f t="shared" si="42"/>
        <v>-1.4799999999999898</v>
      </c>
      <c r="R256" s="18">
        <f t="shared" si="43"/>
        <v>0</v>
      </c>
      <c r="S256" s="118">
        <f t="shared" si="39"/>
        <v>-30.639999999999873</v>
      </c>
      <c r="T256" s="90" t="s">
        <v>40</v>
      </c>
      <c r="U256" s="89" t="s">
        <v>438</v>
      </c>
    </row>
    <row r="257" spans="1:21" ht="20.149999999999999" customHeight="1" x14ac:dyDescent="0.35">
      <c r="A257" s="20" t="s">
        <v>463</v>
      </c>
      <c r="B257" s="20" t="s">
        <v>27</v>
      </c>
      <c r="C257" s="8" t="s">
        <v>464</v>
      </c>
      <c r="D257" s="73" t="s">
        <v>438</v>
      </c>
      <c r="E257" s="44">
        <v>8</v>
      </c>
      <c r="F257" s="21">
        <v>292.72000000000003</v>
      </c>
      <c r="G257" s="21">
        <v>47.97</v>
      </c>
      <c r="H257" s="21">
        <v>10</v>
      </c>
      <c r="I257" s="45">
        <v>350.69000000000005</v>
      </c>
      <c r="J257" s="37">
        <v>8</v>
      </c>
      <c r="K257" s="21">
        <v>282.52</v>
      </c>
      <c r="L257" s="21">
        <v>59</v>
      </c>
      <c r="M257" s="21">
        <v>0</v>
      </c>
      <c r="N257" s="59">
        <v>341.52</v>
      </c>
      <c r="O257" s="68">
        <f t="shared" si="40"/>
        <v>0</v>
      </c>
      <c r="P257" s="18">
        <f t="shared" si="41"/>
        <v>-10.200000000000045</v>
      </c>
      <c r="Q257" s="18">
        <f t="shared" si="42"/>
        <v>11.030000000000001</v>
      </c>
      <c r="R257" s="18">
        <f t="shared" si="43"/>
        <v>-10</v>
      </c>
      <c r="S257" s="118">
        <f t="shared" si="39"/>
        <v>-9.1700000000000728</v>
      </c>
      <c r="T257" s="90" t="s">
        <v>464</v>
      </c>
      <c r="U257" s="89" t="s">
        <v>438</v>
      </c>
    </row>
    <row r="258" spans="1:21" ht="20.149999999999999" customHeight="1" x14ac:dyDescent="0.35">
      <c r="A258" s="20" t="s">
        <v>419</v>
      </c>
      <c r="B258" s="20" t="s">
        <v>30</v>
      </c>
      <c r="C258" s="8" t="s">
        <v>420</v>
      </c>
      <c r="D258" s="73" t="s">
        <v>421</v>
      </c>
      <c r="E258" s="44">
        <v>41</v>
      </c>
      <c r="F258" s="21">
        <v>1489.26</v>
      </c>
      <c r="G258" s="21">
        <v>166.41</v>
      </c>
      <c r="H258" s="21">
        <v>24</v>
      </c>
      <c r="I258" s="45">
        <v>1679.67</v>
      </c>
      <c r="J258" s="37">
        <v>42</v>
      </c>
      <c r="K258" s="21">
        <v>1518.71</v>
      </c>
      <c r="L258" s="21">
        <v>171.33</v>
      </c>
      <c r="M258" s="21">
        <v>18</v>
      </c>
      <c r="N258" s="59">
        <v>1708.04</v>
      </c>
      <c r="O258" s="68">
        <f t="shared" si="40"/>
        <v>1</v>
      </c>
      <c r="P258" s="18">
        <f t="shared" si="41"/>
        <v>29.450000000000045</v>
      </c>
      <c r="Q258" s="18">
        <f t="shared" si="42"/>
        <v>4.9200000000000159</v>
      </c>
      <c r="R258" s="18">
        <f t="shared" si="43"/>
        <v>-6</v>
      </c>
      <c r="S258" s="118">
        <f t="shared" si="39"/>
        <v>28.369999999999891</v>
      </c>
      <c r="T258" s="90" t="s">
        <v>420</v>
      </c>
      <c r="U258" s="89" t="s">
        <v>421</v>
      </c>
    </row>
    <row r="259" spans="1:21" ht="20.149999999999999" customHeight="1" x14ac:dyDescent="0.35">
      <c r="A259" s="20" t="s">
        <v>488</v>
      </c>
      <c r="B259" s="20" t="s">
        <v>27</v>
      </c>
      <c r="C259" s="8" t="s">
        <v>98</v>
      </c>
      <c r="D259" s="73" t="s">
        <v>421</v>
      </c>
      <c r="E259" s="44">
        <v>10</v>
      </c>
      <c r="F259" s="21">
        <v>404.85</v>
      </c>
      <c r="G259" s="21">
        <v>45.46</v>
      </c>
      <c r="H259" s="21">
        <v>7</v>
      </c>
      <c r="I259" s="45">
        <v>457.31</v>
      </c>
      <c r="J259" s="37">
        <v>10</v>
      </c>
      <c r="K259" s="21">
        <v>414.82000000000005</v>
      </c>
      <c r="L259" s="21">
        <v>49.14</v>
      </c>
      <c r="M259" s="21">
        <v>0</v>
      </c>
      <c r="N259" s="59">
        <v>463.96000000000004</v>
      </c>
      <c r="O259" s="68">
        <f t="shared" si="40"/>
        <v>0</v>
      </c>
      <c r="P259" s="18">
        <f t="shared" si="41"/>
        <v>9.9700000000000273</v>
      </c>
      <c r="Q259" s="18">
        <f t="shared" si="42"/>
        <v>3.6799999999999997</v>
      </c>
      <c r="R259" s="18">
        <f t="shared" si="43"/>
        <v>-7</v>
      </c>
      <c r="S259" s="118">
        <f t="shared" si="39"/>
        <v>6.6500000000000341</v>
      </c>
      <c r="T259" s="90" t="s">
        <v>98</v>
      </c>
      <c r="U259" s="89" t="s">
        <v>421</v>
      </c>
    </row>
    <row r="260" spans="1:21" ht="20.149999999999999" customHeight="1" x14ac:dyDescent="0.35">
      <c r="A260" s="20" t="s">
        <v>487</v>
      </c>
      <c r="B260" s="20" t="s">
        <v>49</v>
      </c>
      <c r="C260" s="8" t="s">
        <v>95</v>
      </c>
      <c r="D260" s="73" t="s">
        <v>421</v>
      </c>
      <c r="E260" s="44">
        <v>5</v>
      </c>
      <c r="F260" s="21">
        <v>207.82</v>
      </c>
      <c r="G260" s="21">
        <v>15.63</v>
      </c>
      <c r="H260" s="21">
        <v>8</v>
      </c>
      <c r="I260" s="45">
        <v>231.45</v>
      </c>
      <c r="J260" s="37">
        <v>5</v>
      </c>
      <c r="K260" s="21">
        <v>196.91</v>
      </c>
      <c r="L260" s="21">
        <v>15.35</v>
      </c>
      <c r="M260" s="21">
        <v>10</v>
      </c>
      <c r="N260" s="59">
        <v>222.26</v>
      </c>
      <c r="O260" s="68">
        <f t="shared" si="40"/>
        <v>0</v>
      </c>
      <c r="P260" s="18">
        <f t="shared" si="41"/>
        <v>-10.909999999999997</v>
      </c>
      <c r="Q260" s="18">
        <f t="shared" si="42"/>
        <v>-0.28000000000000114</v>
      </c>
      <c r="R260" s="18">
        <f t="shared" si="43"/>
        <v>2</v>
      </c>
      <c r="S260" s="118">
        <f t="shared" si="39"/>
        <v>-9.1899999999999977</v>
      </c>
      <c r="T260" s="90" t="s">
        <v>95</v>
      </c>
      <c r="U260" s="89" t="s">
        <v>421</v>
      </c>
    </row>
    <row r="261" spans="1:21" ht="20.149999999999999" customHeight="1" x14ac:dyDescent="0.35">
      <c r="A261" s="20" t="s">
        <v>447</v>
      </c>
      <c r="B261" s="20" t="s">
        <v>49</v>
      </c>
      <c r="C261" s="8" t="s">
        <v>448</v>
      </c>
      <c r="D261" s="73" t="s">
        <v>449</v>
      </c>
      <c r="E261" s="44">
        <v>44</v>
      </c>
      <c r="F261" s="21">
        <v>1654.4</v>
      </c>
      <c r="G261" s="21">
        <v>234.34</v>
      </c>
      <c r="H261" s="21">
        <v>22</v>
      </c>
      <c r="I261" s="45">
        <v>1910.74</v>
      </c>
      <c r="J261" s="37">
        <v>45</v>
      </c>
      <c r="K261" s="21">
        <v>1682.68</v>
      </c>
      <c r="L261" s="21">
        <v>222.41</v>
      </c>
      <c r="M261" s="21">
        <v>25</v>
      </c>
      <c r="N261" s="59">
        <v>1930.0900000000001</v>
      </c>
      <c r="O261" s="68">
        <f t="shared" si="40"/>
        <v>1</v>
      </c>
      <c r="P261" s="18">
        <f t="shared" si="41"/>
        <v>28.279999999999973</v>
      </c>
      <c r="Q261" s="18">
        <f t="shared" si="42"/>
        <v>-11.930000000000007</v>
      </c>
      <c r="R261" s="18">
        <f t="shared" si="43"/>
        <v>3</v>
      </c>
      <c r="S261" s="118">
        <f t="shared" si="39"/>
        <v>19.350000000000136</v>
      </c>
      <c r="T261" s="90" t="s">
        <v>448</v>
      </c>
      <c r="U261" s="89" t="s">
        <v>449</v>
      </c>
    </row>
    <row r="262" spans="1:21" ht="20.149999999999999" customHeight="1" x14ac:dyDescent="0.35">
      <c r="A262" s="20" t="s">
        <v>450</v>
      </c>
      <c r="B262" s="20" t="s">
        <v>27</v>
      </c>
      <c r="C262" s="8" t="s">
        <v>451</v>
      </c>
      <c r="D262" s="73" t="s">
        <v>449</v>
      </c>
      <c r="E262" s="44">
        <v>3</v>
      </c>
      <c r="F262" s="21">
        <v>114.69</v>
      </c>
      <c r="G262" s="21">
        <v>26.07</v>
      </c>
      <c r="H262" s="21">
        <v>1</v>
      </c>
      <c r="I262" s="45">
        <v>141.76</v>
      </c>
      <c r="J262" s="37">
        <v>3</v>
      </c>
      <c r="K262" s="21">
        <v>114.63000000000001</v>
      </c>
      <c r="L262" s="21">
        <v>27.8</v>
      </c>
      <c r="M262" s="21">
        <v>0</v>
      </c>
      <c r="N262" s="59">
        <v>142.43</v>
      </c>
      <c r="O262" s="68">
        <f t="shared" si="40"/>
        <v>0</v>
      </c>
      <c r="P262" s="18">
        <f t="shared" si="41"/>
        <v>-5.9999999999988063E-2</v>
      </c>
      <c r="Q262" s="18">
        <f t="shared" si="42"/>
        <v>1.7300000000000004</v>
      </c>
      <c r="R262" s="18">
        <f t="shared" si="43"/>
        <v>-1</v>
      </c>
      <c r="S262" s="118">
        <f t="shared" ref="S262:S264" si="44">N262-I262</f>
        <v>0.67000000000001592</v>
      </c>
      <c r="T262" s="90" t="s">
        <v>451</v>
      </c>
      <c r="U262" s="89" t="s">
        <v>449</v>
      </c>
    </row>
    <row r="263" spans="1:21" ht="20.149999999999999" customHeight="1" x14ac:dyDescent="0.35">
      <c r="A263" s="20" t="s">
        <v>494</v>
      </c>
      <c r="B263" s="20" t="s">
        <v>27</v>
      </c>
      <c r="C263" s="8" t="s">
        <v>380</v>
      </c>
      <c r="D263" s="73" t="s">
        <v>449</v>
      </c>
      <c r="E263" s="44">
        <v>24</v>
      </c>
      <c r="F263" s="21">
        <v>947.49</v>
      </c>
      <c r="G263" s="21">
        <v>127.77</v>
      </c>
      <c r="H263" s="21">
        <v>11</v>
      </c>
      <c r="I263" s="45">
        <v>1086.26</v>
      </c>
      <c r="J263" s="37">
        <v>24</v>
      </c>
      <c r="K263" s="21">
        <v>923.33</v>
      </c>
      <c r="L263" s="21">
        <v>159.37</v>
      </c>
      <c r="M263" s="21">
        <v>1</v>
      </c>
      <c r="N263" s="59">
        <v>1083.7</v>
      </c>
      <c r="O263" s="68">
        <f t="shared" si="40"/>
        <v>0</v>
      </c>
      <c r="P263" s="18">
        <f t="shared" si="41"/>
        <v>-24.159999999999968</v>
      </c>
      <c r="Q263" s="18">
        <f t="shared" si="42"/>
        <v>31.600000000000009</v>
      </c>
      <c r="R263" s="18">
        <f t="shared" si="43"/>
        <v>-10</v>
      </c>
      <c r="S263" s="118">
        <f t="shared" si="44"/>
        <v>-2.5599999999999454</v>
      </c>
      <c r="T263" s="90" t="s">
        <v>380</v>
      </c>
      <c r="U263" s="89" t="s">
        <v>449</v>
      </c>
    </row>
    <row r="264" spans="1:21" ht="18.75" customHeight="1" x14ac:dyDescent="0.35">
      <c r="A264" s="20" t="s">
        <v>493</v>
      </c>
      <c r="B264" s="20" t="s">
        <v>23</v>
      </c>
      <c r="C264" s="8" t="s">
        <v>377</v>
      </c>
      <c r="D264" s="73" t="s">
        <v>449</v>
      </c>
      <c r="E264" s="44">
        <v>8</v>
      </c>
      <c r="F264" s="21">
        <v>256.69</v>
      </c>
      <c r="G264" s="21">
        <v>46.08</v>
      </c>
      <c r="H264" s="21">
        <v>2</v>
      </c>
      <c r="I264" s="45">
        <v>304.77</v>
      </c>
      <c r="J264" s="37">
        <v>8</v>
      </c>
      <c r="K264" s="21">
        <v>250.09</v>
      </c>
      <c r="L264" s="21">
        <v>41.6</v>
      </c>
      <c r="M264" s="21">
        <v>12</v>
      </c>
      <c r="N264" s="59">
        <v>303.69</v>
      </c>
      <c r="O264" s="68">
        <f t="shared" si="40"/>
        <v>0</v>
      </c>
      <c r="P264" s="18">
        <f t="shared" si="41"/>
        <v>-6.5999999999999943</v>
      </c>
      <c r="Q264" s="18">
        <f t="shared" si="42"/>
        <v>-4.4799999999999969</v>
      </c>
      <c r="R264" s="18">
        <f t="shared" si="43"/>
        <v>10</v>
      </c>
      <c r="S264" s="118">
        <f t="shared" si="44"/>
        <v>-1.0799999999999841</v>
      </c>
      <c r="T264" s="90" t="s">
        <v>377</v>
      </c>
      <c r="U264" s="89" t="s">
        <v>449</v>
      </c>
    </row>
    <row r="265" spans="1:21" s="148" customFormat="1" ht="15.5" x14ac:dyDescent="0.35">
      <c r="A265" s="143"/>
      <c r="B265" s="143"/>
      <c r="C265" s="143" t="s">
        <v>634</v>
      </c>
      <c r="D265" s="144"/>
      <c r="E265" s="149">
        <f>SUM(E8:E264)</f>
        <v>6068</v>
      </c>
      <c r="F265" s="150">
        <f t="shared" ref="F265:I265" si="45">SUM(F8:F264)</f>
        <v>225482.14529453887</v>
      </c>
      <c r="G265" s="151">
        <f t="shared" si="45"/>
        <v>34708.068136230388</v>
      </c>
      <c r="H265" s="151">
        <f t="shared" si="45"/>
        <v>3944</v>
      </c>
      <c r="I265" s="152">
        <f t="shared" si="45"/>
        <v>264134.21343076933</v>
      </c>
      <c r="J265" s="156">
        <f>SUM(J5:J264)</f>
        <v>6210</v>
      </c>
      <c r="K265" s="158">
        <f t="shared" ref="K265:N265" si="46">SUM(K5:K264)</f>
        <v>228024.61</v>
      </c>
      <c r="L265" s="157">
        <f t="shared" si="46"/>
        <v>36464.359999999986</v>
      </c>
      <c r="M265" s="157">
        <f t="shared" si="46"/>
        <v>3536</v>
      </c>
      <c r="N265" s="157">
        <f t="shared" si="46"/>
        <v>268024.9700000002</v>
      </c>
      <c r="O265" s="145">
        <f t="shared" ref="O265:S265" si="47">SUM(O5:O264)</f>
        <v>41</v>
      </c>
      <c r="P265" s="145">
        <f t="shared" si="47"/>
        <v>-1198.1679212680233</v>
      </c>
      <c r="Q265" s="145">
        <f t="shared" si="47"/>
        <v>1216.7044904987879</v>
      </c>
      <c r="R265" s="145">
        <f t="shared" si="47"/>
        <v>-502</v>
      </c>
      <c r="S265" s="145">
        <f t="shared" si="47"/>
        <v>-483.46343076923688</v>
      </c>
      <c r="T265" s="146"/>
      <c r="U265" s="147"/>
    </row>
    <row r="266" spans="1:21" ht="18.5" x14ac:dyDescent="0.35">
      <c r="A266" s="30"/>
      <c r="B266" s="30"/>
      <c r="C266" s="33"/>
      <c r="D266" s="35"/>
      <c r="E266" s="54"/>
      <c r="F266" s="29"/>
      <c r="G266" s="29"/>
      <c r="H266" s="29"/>
      <c r="I266" s="55"/>
      <c r="J266" s="153">
        <f t="shared" ref="J266" si="48">J265/18</f>
        <v>345</v>
      </c>
      <c r="K266" s="153">
        <f t="shared" ref="K266" si="49">K265/18</f>
        <v>12668.033888888887</v>
      </c>
      <c r="L266" s="153">
        <f t="shared" ref="L266" si="50">L265/18</f>
        <v>2025.7977777777769</v>
      </c>
      <c r="M266" s="155">
        <f t="shared" ref="M266" si="51">M265/18</f>
        <v>196.44444444444446</v>
      </c>
      <c r="N266" s="153">
        <f t="shared" ref="N266" si="52">N265/18</f>
        <v>14890.276111111123</v>
      </c>
      <c r="O266" s="153">
        <f t="shared" ref="O266" si="53">O265/18</f>
        <v>2.2777777777777777</v>
      </c>
      <c r="P266" s="153">
        <f t="shared" ref="P266:R266" si="54">P265/18</f>
        <v>-66.564884514890181</v>
      </c>
      <c r="Q266" s="153">
        <f t="shared" si="54"/>
        <v>67.594693916599326</v>
      </c>
      <c r="R266" s="153">
        <f t="shared" si="54"/>
        <v>-27.888888888888889</v>
      </c>
      <c r="S266" s="153">
        <f>S265/18</f>
        <v>-26.859079487179827</v>
      </c>
      <c r="T266" s="154" t="s">
        <v>631</v>
      </c>
      <c r="U266" s="97"/>
    </row>
    <row r="267" spans="1:21" ht="72.5" x14ac:dyDescent="0.35">
      <c r="A267" s="31" t="s">
        <v>0</v>
      </c>
      <c r="B267" s="31" t="s">
        <v>1</v>
      </c>
      <c r="C267" s="7" t="s">
        <v>2</v>
      </c>
      <c r="D267" s="85" t="s">
        <v>3</v>
      </c>
      <c r="E267" s="42" t="s">
        <v>4</v>
      </c>
      <c r="F267" s="1" t="s">
        <v>5</v>
      </c>
      <c r="G267" s="1" t="s">
        <v>6</v>
      </c>
      <c r="H267" s="1" t="s">
        <v>7</v>
      </c>
      <c r="I267" s="43" t="s">
        <v>8</v>
      </c>
      <c r="J267" s="36" t="s">
        <v>9</v>
      </c>
      <c r="K267" s="2" t="s">
        <v>5</v>
      </c>
      <c r="L267" s="2" t="s">
        <v>6</v>
      </c>
      <c r="M267" s="2" t="s">
        <v>7</v>
      </c>
      <c r="N267" s="11" t="s">
        <v>8</v>
      </c>
      <c r="O267" s="67" t="s">
        <v>9</v>
      </c>
      <c r="P267" s="12" t="s">
        <v>5</v>
      </c>
      <c r="Q267" s="12" t="s">
        <v>6</v>
      </c>
      <c r="R267" s="12" t="s">
        <v>7</v>
      </c>
      <c r="S267" s="176" t="s">
        <v>632</v>
      </c>
      <c r="T267" s="87" t="s">
        <v>2</v>
      </c>
      <c r="U267" s="101" t="s">
        <v>3</v>
      </c>
    </row>
    <row r="268" spans="1:21" x14ac:dyDescent="0.35">
      <c r="O268" s="113"/>
      <c r="P268" s="114"/>
      <c r="Q268" s="114"/>
      <c r="R268" s="114"/>
      <c r="S268" s="177"/>
    </row>
    <row r="269" spans="1:21" ht="15" thickBot="1" x14ac:dyDescent="0.4">
      <c r="O269" s="159"/>
      <c r="P269" s="160"/>
      <c r="Q269" s="160"/>
      <c r="R269" s="160"/>
      <c r="S269" s="161"/>
    </row>
    <row r="270" spans="1:21" x14ac:dyDescent="0.35">
      <c r="G270" s="163"/>
      <c r="H270" s="164"/>
      <c r="I270" s="165"/>
      <c r="J270" s="164"/>
      <c r="K270" s="164"/>
      <c r="L270" s="164"/>
      <c r="M270" s="164"/>
      <c r="N270" s="166" t="s">
        <v>5</v>
      </c>
      <c r="O270" s="166" t="s">
        <v>633</v>
      </c>
      <c r="P270" s="166" t="s">
        <v>7</v>
      </c>
      <c r="Q270" s="166" t="s">
        <v>635</v>
      </c>
      <c r="R270" s="65"/>
      <c r="S270" s="66"/>
    </row>
    <row r="271" spans="1:21" x14ac:dyDescent="0.35">
      <c r="G271" s="56"/>
      <c r="H271" s="3"/>
      <c r="I271" s="3"/>
      <c r="J271" s="135" t="s">
        <v>623</v>
      </c>
      <c r="K271" s="167"/>
      <c r="L271" s="168"/>
      <c r="M271" s="135" t="s">
        <v>55</v>
      </c>
      <c r="N271" s="135">
        <v>80817.240000000005</v>
      </c>
      <c r="O271" s="135">
        <v>11884.26</v>
      </c>
      <c r="P271" s="135">
        <v>1550</v>
      </c>
      <c r="Q271" s="135">
        <f>N271+O271+P271</f>
        <v>94251.5</v>
      </c>
      <c r="S271" s="70"/>
    </row>
    <row r="272" spans="1:21" x14ac:dyDescent="0.35">
      <c r="G272" s="56"/>
      <c r="H272" s="3"/>
      <c r="I272" s="3"/>
      <c r="J272" s="3"/>
      <c r="K272" s="3"/>
      <c r="L272" s="3"/>
      <c r="M272" s="136" t="s">
        <v>30</v>
      </c>
      <c r="N272" s="169">
        <v>148530.82</v>
      </c>
      <c r="O272" s="136">
        <v>23069.98</v>
      </c>
      <c r="P272" s="136">
        <v>2120</v>
      </c>
      <c r="Q272" s="136">
        <f t="shared" ref="Q272:Q273" si="55">N272+O272+P272</f>
        <v>173720.80000000002</v>
      </c>
      <c r="S272" s="70"/>
    </row>
    <row r="273" spans="7:19" x14ac:dyDescent="0.35">
      <c r="G273" s="56"/>
      <c r="H273" s="3"/>
      <c r="I273" s="3"/>
      <c r="J273" s="3"/>
      <c r="K273" s="3"/>
      <c r="L273" s="137" t="s">
        <v>624</v>
      </c>
      <c r="M273" s="137"/>
      <c r="N273" s="138">
        <f>N271+N272</f>
        <v>229348.06</v>
      </c>
      <c r="O273" s="138">
        <f t="shared" ref="O273:P273" si="56">O271+O272</f>
        <v>34954.239999999998</v>
      </c>
      <c r="P273" s="138">
        <f t="shared" si="56"/>
        <v>3670</v>
      </c>
      <c r="Q273" s="137">
        <f t="shared" si="55"/>
        <v>267972.3</v>
      </c>
      <c r="S273" s="70"/>
    </row>
    <row r="274" spans="7:19" x14ac:dyDescent="0.35">
      <c r="G274" s="56"/>
      <c r="H274" s="170"/>
      <c r="I274" s="170"/>
      <c r="J274" s="170"/>
      <c r="K274" s="170"/>
      <c r="L274" s="170"/>
      <c r="M274" s="170"/>
      <c r="N274" s="3" t="s">
        <v>5</v>
      </c>
      <c r="O274" s="3" t="s">
        <v>633</v>
      </c>
      <c r="P274" s="3" t="s">
        <v>7</v>
      </c>
      <c r="Q274" s="3" t="s">
        <v>635</v>
      </c>
      <c r="S274" s="70"/>
    </row>
    <row r="275" spans="7:19" x14ac:dyDescent="0.35">
      <c r="G275" s="171" t="s">
        <v>625</v>
      </c>
      <c r="H275" s="140"/>
      <c r="I275" s="3"/>
      <c r="J275" s="3"/>
      <c r="K275" s="3"/>
      <c r="L275" s="170" t="s">
        <v>626</v>
      </c>
      <c r="M275" s="170"/>
      <c r="N275" s="139">
        <f>K265-N273</f>
        <v>-1323.4500000000116</v>
      </c>
      <c r="O275" s="139">
        <f>L265-O273</f>
        <v>1510.1199999999881</v>
      </c>
      <c r="P275" s="139">
        <f>M265-P273</f>
        <v>-134</v>
      </c>
      <c r="Q275" s="32">
        <f>N265-Q273</f>
        <v>52.670000000216532</v>
      </c>
      <c r="R275" s="186" t="s">
        <v>636</v>
      </c>
      <c r="S275" s="187"/>
    </row>
    <row r="276" spans="7:19" ht="15" thickBot="1" x14ac:dyDescent="0.4">
      <c r="G276" s="172"/>
      <c r="H276" s="173"/>
      <c r="I276" s="173"/>
      <c r="J276" s="173"/>
      <c r="K276" s="173"/>
      <c r="L276" s="173"/>
      <c r="M276" s="173"/>
      <c r="N276" s="174">
        <f t="shared" ref="N276:O276" si="57">N275/18</f>
        <v>-73.525000000000645</v>
      </c>
      <c r="O276" s="174">
        <f t="shared" si="57"/>
        <v>83.895555555554893</v>
      </c>
      <c r="P276" s="174">
        <f>P275/18</f>
        <v>-7.4444444444444446</v>
      </c>
      <c r="Q276" s="175">
        <f>Q275/18</f>
        <v>2.9261111111231406</v>
      </c>
      <c r="R276" s="188" t="s">
        <v>631</v>
      </c>
      <c r="S276" s="189"/>
    </row>
    <row r="277" spans="7:19" x14ac:dyDescent="0.35">
      <c r="O277" s="141"/>
      <c r="P277" s="142"/>
      <c r="Q277" s="142"/>
      <c r="R277" s="142"/>
      <c r="S277" s="162"/>
    </row>
  </sheetData>
  <sortState xmlns:xlrd2="http://schemas.microsoft.com/office/spreadsheetml/2017/richdata2" ref="A166:N264">
    <sortCondition ref="D166:D264"/>
    <sortCondition ref="C166:C264"/>
  </sortState>
  <mergeCells count="10">
    <mergeCell ref="R275:S275"/>
    <mergeCell ref="R276:S276"/>
    <mergeCell ref="K4:L4"/>
    <mergeCell ref="F4:G4"/>
    <mergeCell ref="S3:S4"/>
    <mergeCell ref="A1:N1"/>
    <mergeCell ref="A2:D2"/>
    <mergeCell ref="E2:I2"/>
    <mergeCell ref="J2:N2"/>
    <mergeCell ref="O2:S2"/>
  </mergeCells>
  <conditionalFormatting sqref="P5:P25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6:P33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3:P38 P40:P4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6:P38 P40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0:P4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0:P47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0:P47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8:P62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63:P202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03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04:P234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35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36:P260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47:P260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61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62:P264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56:P264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7:P38 P40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9:P3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4:P70 P62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4:P74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4:P86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2:P86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63:S264">
    <cfRule type="colorScale" priority="8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P5:P8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P87:P162">
    <cfRule type="colorScale" priority="4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P165:P264">
    <cfRule type="colorScale" priority="3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S5:S85">
    <cfRule type="colorScale" priority="2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S87:S162">
    <cfRule type="colorScale" priority="1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" right="0.7" top="0.75" bottom="0.75" header="0.3" footer="0.3"/>
  <pageSetup paperSize="9" scale="78" orientation="landscape" horizontalDpi="4294967293" vertic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6AA2D82C-9464-4771-8B8E-7F7BEF30A88B}">
            <x14:iconSet iconSet="3Arrows" custom="1">
              <x14:cfvo type="percent">
                <xm:f>0</xm:f>
              </x14:cfvo>
              <x14:cfvo type="num" gte="0">
                <xm:f>-1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O1:O264 O269 O277:O1048576 H271:H274 H276 G275</xm:sqref>
        </x14:conditionalFormatting>
        <x14:conditionalFormatting xmlns:xm="http://schemas.microsoft.com/office/excel/2006/main">
          <x14:cfRule type="iconSet" priority="7" id="{663579ED-F82B-40EE-87E5-68112578A88E}">
            <x14:iconSet iconSet="3Arrows" custom="1">
              <x14:cfvo type="percent">
                <xm:f>0</xm:f>
              </x14:cfvo>
              <x14:cfvo type="num" gte="0">
                <xm:f>-1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O267:O268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ROUSTAN</dc:creator>
  <cp:lastModifiedBy>catherine ROUSTAN</cp:lastModifiedBy>
  <cp:lastPrinted>2021-01-23T09:32:29Z</cp:lastPrinted>
  <dcterms:created xsi:type="dcterms:W3CDTF">2021-01-23T08:07:23Z</dcterms:created>
  <dcterms:modified xsi:type="dcterms:W3CDTF">2022-02-01T09:06:56Z</dcterms:modified>
</cp:coreProperties>
</file>